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filterPrivacy="1"/>
  <xr:revisionPtr revIDLastSave="0" documentId="13_ncr:1_{92771503-8A61-41B9-8239-99628A130EF9}" xr6:coauthVersionLast="45" xr6:coauthVersionMax="45" xr10:uidLastSave="{00000000-0000-0000-0000-000000000000}"/>
  <bookViews>
    <workbookView xWindow="1380" yWindow="825" windowWidth="23790" windowHeight="14775" xr2:uid="{00000000-000D-0000-FFFF-FFFF00000000}"/>
  </bookViews>
  <sheets>
    <sheet name="Միջոցառումների ծրագիր" sheetId="1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'Միջոցառումների ծրագիր'!$A$4:$AI$148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99" i="14" l="1"/>
  <c r="AC142" i="14" l="1"/>
  <c r="Y96" i="14" l="1"/>
  <c r="Z96" i="14"/>
  <c r="AA96" i="14"/>
  <c r="AB96" i="14"/>
  <c r="X51" i="14" l="1"/>
  <c r="Y51" i="14"/>
  <c r="Z51" i="14"/>
  <c r="AA51" i="14"/>
  <c r="AB51" i="14"/>
  <c r="W51" i="14"/>
  <c r="X122" i="14"/>
  <c r="Y122" i="14"/>
  <c r="Z122" i="14"/>
  <c r="AA122" i="14"/>
  <c r="AB122" i="14"/>
  <c r="W122" i="14"/>
  <c r="X123" i="14"/>
  <c r="Z123" i="14"/>
  <c r="AB123" i="14"/>
  <c r="X142" i="14"/>
  <c r="Y142" i="14"/>
  <c r="Z142" i="14"/>
  <c r="AA142" i="14"/>
  <c r="AB142" i="14"/>
  <c r="W142" i="14"/>
  <c r="X129" i="14"/>
  <c r="Y129" i="14"/>
  <c r="Z129" i="14"/>
  <c r="AA129" i="14"/>
  <c r="AB129" i="14"/>
  <c r="W129" i="14"/>
  <c r="Y101" i="14"/>
  <c r="Z101" i="14"/>
  <c r="AA101" i="14"/>
  <c r="AB101" i="14"/>
  <c r="X101" i="14"/>
  <c r="X50" i="14"/>
  <c r="Y50" i="14"/>
  <c r="Z50" i="14"/>
  <c r="AA50" i="14"/>
  <c r="AB50" i="14"/>
  <c r="W50" i="14"/>
  <c r="Q108" i="14" l="1"/>
  <c r="R108" i="14"/>
  <c r="S108" i="14"/>
  <c r="T108" i="14"/>
  <c r="U108" i="14"/>
  <c r="W108" i="14"/>
  <c r="X108" i="14"/>
  <c r="Y108" i="14"/>
  <c r="Z108" i="14"/>
  <c r="AA108" i="14"/>
  <c r="AB108" i="14"/>
  <c r="P108" i="14"/>
  <c r="Q38" i="14"/>
  <c r="R38" i="14"/>
  <c r="S38" i="14"/>
  <c r="T38" i="14"/>
  <c r="U38" i="14"/>
  <c r="V38" i="14"/>
  <c r="Y38" i="14"/>
  <c r="Z38" i="14"/>
  <c r="AA38" i="14"/>
  <c r="AB38" i="14"/>
  <c r="P38" i="14"/>
  <c r="P32" i="14" l="1"/>
  <c r="Q32" i="14"/>
  <c r="R32" i="14"/>
  <c r="S32" i="14"/>
  <c r="T32" i="14"/>
  <c r="U32" i="14"/>
  <c r="V32" i="14"/>
  <c r="W32" i="14"/>
  <c r="X32" i="14"/>
  <c r="Y32" i="14"/>
  <c r="Z32" i="14"/>
  <c r="AA32" i="14"/>
  <c r="AB32" i="14"/>
  <c r="O32" i="14"/>
  <c r="P27" i="14"/>
  <c r="Q27" i="14"/>
  <c r="R27" i="14"/>
  <c r="S27" i="14"/>
  <c r="T27" i="14"/>
  <c r="U27" i="14"/>
  <c r="V27" i="14"/>
  <c r="W27" i="14"/>
  <c r="X27" i="14"/>
  <c r="Y27" i="14"/>
  <c r="Z27" i="14"/>
  <c r="AA27" i="14"/>
  <c r="AB27" i="14"/>
  <c r="O27" i="14"/>
  <c r="Y80" i="14" l="1"/>
  <c r="Z80" i="14"/>
  <c r="AA80" i="14"/>
  <c r="AB80" i="14"/>
  <c r="X80" i="14"/>
  <c r="X103" i="14" l="1"/>
  <c r="Y103" i="14"/>
  <c r="Z103" i="14"/>
  <c r="AB92" i="14"/>
  <c r="AA92" i="14"/>
  <c r="W88" i="14"/>
  <c r="X88" i="14"/>
  <c r="Y88" i="14"/>
  <c r="Z88" i="14"/>
  <c r="AA88" i="14"/>
  <c r="AB88" i="14"/>
  <c r="V88" i="14"/>
  <c r="V86" i="14"/>
  <c r="W86" i="14"/>
  <c r="X86" i="14"/>
  <c r="Y86" i="14"/>
  <c r="Z86" i="14"/>
  <c r="AA86" i="14"/>
  <c r="AB86" i="14"/>
  <c r="X54" i="14" l="1"/>
  <c r="Y54" i="14"/>
  <c r="Z54" i="14"/>
  <c r="AA54" i="14"/>
  <c r="AB54" i="14"/>
  <c r="W54" i="14"/>
  <c r="AA53" i="14"/>
  <c r="AB53" i="14"/>
  <c r="Z53" i="14"/>
  <c r="X110" i="14" l="1"/>
  <c r="Y110" i="14"/>
  <c r="Z110" i="14"/>
  <c r="AA110" i="14"/>
  <c r="AB110" i="14"/>
  <c r="W110" i="14"/>
  <c r="X18" i="14" l="1"/>
  <c r="Y18" i="14"/>
  <c r="Z18" i="14"/>
  <c r="AA18" i="14"/>
  <c r="AB18" i="14"/>
  <c r="X17" i="14"/>
  <c r="Y17" i="14"/>
  <c r="Z17" i="14"/>
  <c r="AA17" i="14"/>
  <c r="AB17" i="14"/>
  <c r="W17" i="14"/>
  <c r="Y146" i="14" l="1"/>
  <c r="Z146" i="14"/>
  <c r="AA146" i="14"/>
  <c r="AB146" i="14"/>
  <c r="X144" i="14"/>
  <c r="Y144" i="14"/>
  <c r="Z144" i="14"/>
  <c r="AA144" i="14"/>
  <c r="AB144" i="14"/>
  <c r="W144" i="14"/>
  <c r="Z140" i="14"/>
  <c r="AA140" i="14"/>
  <c r="AB140" i="14"/>
  <c r="AB138" i="14" l="1"/>
  <c r="AB137" i="14"/>
  <c r="AA137" i="14"/>
  <c r="Y136" i="14"/>
  <c r="Z136" i="14"/>
  <c r="AA136" i="14"/>
  <c r="AB136" i="14"/>
  <c r="Y135" i="14"/>
  <c r="Z135" i="14"/>
  <c r="AA135" i="14"/>
  <c r="AB135" i="14"/>
  <c r="Y134" i="14"/>
  <c r="Z134" i="14"/>
  <c r="AA134" i="14"/>
  <c r="AB134" i="14"/>
  <c r="Y132" i="14"/>
  <c r="Z132" i="14"/>
  <c r="AA132" i="14"/>
  <c r="U128" i="14"/>
  <c r="AB132" i="14" l="1"/>
  <c r="Y127" i="14" l="1"/>
  <c r="Z127" i="14"/>
  <c r="AA127" i="14"/>
  <c r="AB127" i="14"/>
  <c r="Y126" i="14"/>
  <c r="Z126" i="14"/>
  <c r="AA126" i="14"/>
  <c r="AB126" i="14"/>
  <c r="Q123" i="14"/>
  <c r="V123" i="14"/>
  <c r="O123" i="14"/>
  <c r="X121" i="14" l="1"/>
  <c r="Y121" i="14"/>
  <c r="Z121" i="14"/>
  <c r="AA121" i="14"/>
  <c r="AB121" i="14"/>
  <c r="W121" i="14"/>
  <c r="X120" i="14"/>
  <c r="Y120" i="14"/>
  <c r="Z120" i="14"/>
  <c r="AA120" i="14"/>
  <c r="AB120" i="14"/>
  <c r="W120" i="14"/>
  <c r="Z119" i="14"/>
  <c r="AA119" i="14"/>
  <c r="AB119" i="14"/>
  <c r="X111" i="14"/>
  <c r="Y111" i="14"/>
  <c r="Z111" i="14"/>
  <c r="AA111" i="14"/>
  <c r="AB111" i="14"/>
  <c r="W111" i="14"/>
  <c r="AA103" i="14" l="1"/>
  <c r="AB103" i="14"/>
  <c r="Y102" i="14"/>
  <c r="Z102" i="14"/>
  <c r="AA102" i="14"/>
  <c r="AB102" i="14"/>
  <c r="P99" i="14"/>
  <c r="Q99" i="14"/>
  <c r="R99" i="14"/>
  <c r="S99" i="14"/>
  <c r="T99" i="14"/>
  <c r="U99" i="14"/>
  <c r="O99" i="14"/>
  <c r="AA100" i="14" l="1"/>
  <c r="AB100" i="14"/>
  <c r="Y97" i="14" l="1"/>
  <c r="Z97" i="14"/>
  <c r="AA97" i="14"/>
  <c r="AB97" i="14"/>
  <c r="AA93" i="14" l="1"/>
  <c r="AB93" i="14"/>
  <c r="X91" i="14"/>
  <c r="Y91" i="14"/>
  <c r="Z91" i="14"/>
  <c r="AA91" i="14"/>
  <c r="AB91" i="14"/>
  <c r="W91" i="14"/>
  <c r="AA83" i="14" l="1"/>
  <c r="AB83" i="14"/>
  <c r="X79" i="14"/>
  <c r="Y79" i="14"/>
  <c r="Z79" i="14"/>
  <c r="AA79" i="14"/>
  <c r="AB79" i="14"/>
  <c r="W79" i="14"/>
  <c r="X77" i="14"/>
  <c r="Y77" i="14"/>
  <c r="Z77" i="14"/>
  <c r="AA77" i="14"/>
  <c r="AB77" i="14"/>
  <c r="W77" i="14"/>
  <c r="X76" i="14"/>
  <c r="Y76" i="14"/>
  <c r="Z76" i="14"/>
  <c r="W76" i="14"/>
  <c r="X75" i="14"/>
  <c r="Y75" i="14"/>
  <c r="Z75" i="14"/>
  <c r="AA75" i="14"/>
  <c r="W75" i="14"/>
  <c r="AB75" i="14"/>
  <c r="Y70" i="14" l="1"/>
  <c r="Z70" i="14"/>
  <c r="AA70" i="14"/>
  <c r="AB70" i="14"/>
  <c r="AB69" i="14"/>
  <c r="X68" i="14"/>
  <c r="Y68" i="14"/>
  <c r="Z68" i="14"/>
  <c r="AA68" i="14"/>
  <c r="AB68" i="14"/>
  <c r="W68" i="14"/>
  <c r="AA69" i="14" l="1"/>
  <c r="W69" i="14"/>
  <c r="Y69" i="14"/>
  <c r="Z69" i="14"/>
  <c r="X69" i="14"/>
  <c r="X67" i="14"/>
  <c r="Y67" i="14"/>
  <c r="Z67" i="14"/>
  <c r="AA67" i="14"/>
  <c r="AB67" i="14"/>
  <c r="W67" i="14"/>
  <c r="X66" i="14"/>
  <c r="Y66" i="14"/>
  <c r="Z66" i="14"/>
  <c r="AA66" i="14"/>
  <c r="AB66" i="14"/>
  <c r="W66" i="14"/>
  <c r="Y63" i="14" l="1"/>
  <c r="AA63" i="14"/>
  <c r="AB63" i="14"/>
  <c r="Z63" i="14"/>
  <c r="Y62" i="14"/>
  <c r="Z62" i="14"/>
  <c r="AA62" i="14"/>
  <c r="AB62" i="14"/>
  <c r="Y61" i="14"/>
  <c r="Z61" i="14"/>
  <c r="AA61" i="14"/>
  <c r="AB61" i="14"/>
  <c r="Y60" i="14"/>
  <c r="Z60" i="14"/>
  <c r="AA60" i="14"/>
  <c r="AB60" i="14"/>
  <c r="X59" i="14"/>
  <c r="Y59" i="14"/>
  <c r="Z59" i="14"/>
  <c r="AA59" i="14"/>
  <c r="AB59" i="14"/>
  <c r="W59" i="14"/>
  <c r="X58" i="14"/>
  <c r="Y58" i="14"/>
  <c r="Z58" i="14"/>
  <c r="AA58" i="14"/>
  <c r="AB58" i="14"/>
  <c r="W58" i="14"/>
  <c r="X57" i="14"/>
  <c r="Y57" i="14"/>
  <c r="Z57" i="14"/>
  <c r="AA57" i="14"/>
  <c r="AB57" i="14"/>
  <c r="W57" i="14"/>
  <c r="X56" i="14"/>
  <c r="Y56" i="14"/>
  <c r="Z56" i="14"/>
  <c r="AA56" i="14"/>
  <c r="AB56" i="14"/>
  <c r="W56" i="14"/>
  <c r="X55" i="14"/>
  <c r="Y55" i="14"/>
  <c r="Z55" i="14"/>
  <c r="AA55" i="14"/>
  <c r="AB55" i="14"/>
  <c r="W55" i="14"/>
  <c r="AA49" i="14"/>
  <c r="AB49" i="14"/>
  <c r="AA48" i="14"/>
  <c r="AB48" i="14"/>
  <c r="Y47" i="14"/>
  <c r="Z47" i="14"/>
  <c r="AA47" i="14"/>
  <c r="AB47" i="14"/>
  <c r="P46" i="14"/>
  <c r="T46" i="14"/>
  <c r="V46" i="14"/>
  <c r="X46" i="14"/>
  <c r="Z46" i="14"/>
  <c r="AB46" i="14"/>
  <c r="X43" i="14"/>
  <c r="Y43" i="14"/>
  <c r="Z43" i="14"/>
  <c r="AA43" i="14"/>
  <c r="AB43" i="14"/>
  <c r="W43" i="14"/>
  <c r="AA42" i="14"/>
  <c r="AB42" i="14"/>
  <c r="AB41" i="14"/>
  <c r="X41" i="14"/>
  <c r="Y41" i="14"/>
  <c r="Z41" i="14"/>
  <c r="AA41" i="14"/>
  <c r="W41" i="14"/>
  <c r="P40" i="14"/>
  <c r="U40" i="14"/>
  <c r="W40" i="14"/>
  <c r="Y40" i="14"/>
  <c r="AA40" i="14"/>
  <c r="AA39" i="14"/>
  <c r="AB39" i="14"/>
  <c r="P37" i="14"/>
  <c r="Q37" i="14"/>
  <c r="R37" i="14"/>
  <c r="S37" i="14"/>
  <c r="T37" i="14"/>
  <c r="U37" i="14"/>
  <c r="V37" i="14"/>
  <c r="Y37" i="14"/>
  <c r="Z37" i="14"/>
  <c r="AA37" i="14"/>
  <c r="AB37" i="14"/>
  <c r="O37" i="14"/>
  <c r="Y64" i="14" l="1"/>
  <c r="Z64" i="14" l="1"/>
  <c r="AB64" i="14" l="1"/>
  <c r="AA64" i="14"/>
  <c r="P36" i="14" l="1"/>
  <c r="Q36" i="14"/>
  <c r="R36" i="14"/>
  <c r="S36" i="14"/>
  <c r="T36" i="14"/>
  <c r="U36" i="14"/>
  <c r="W36" i="14"/>
  <c r="X36" i="14"/>
  <c r="Y36" i="14"/>
  <c r="Z36" i="14"/>
  <c r="AA36" i="14"/>
  <c r="AB36" i="14"/>
  <c r="O36" i="14"/>
  <c r="W35" i="14"/>
  <c r="Y35" i="14"/>
  <c r="Z35" i="14"/>
  <c r="AA35" i="14"/>
  <c r="AB35" i="14"/>
  <c r="X35" i="14"/>
  <c r="X34" i="14"/>
  <c r="Y34" i="14"/>
  <c r="Z34" i="14"/>
  <c r="AA34" i="14"/>
  <c r="AB34" i="14"/>
  <c r="P33" i="14"/>
  <c r="Q33" i="14"/>
  <c r="R33" i="14"/>
  <c r="S33" i="14"/>
  <c r="T33" i="14"/>
  <c r="U33" i="14"/>
  <c r="O33" i="14"/>
  <c r="P31" i="14" l="1"/>
  <c r="Q31" i="14"/>
  <c r="R31" i="14"/>
  <c r="S31" i="14"/>
  <c r="T31" i="14"/>
  <c r="U31" i="14"/>
  <c r="W31" i="14"/>
  <c r="X31" i="14"/>
  <c r="Y31" i="14"/>
  <c r="Z31" i="14"/>
  <c r="AA31" i="14"/>
  <c r="AB31" i="14"/>
  <c r="O31" i="14"/>
  <c r="X26" i="14" l="1"/>
  <c r="Y26" i="14"/>
  <c r="Z26" i="14"/>
  <c r="AA26" i="14"/>
  <c r="AB26" i="14"/>
  <c r="W26" i="14"/>
  <c r="P107" i="14" l="1"/>
  <c r="Q107" i="14"/>
  <c r="R107" i="14"/>
  <c r="S107" i="14"/>
  <c r="T107" i="14"/>
  <c r="U107" i="14"/>
  <c r="O107" i="14"/>
  <c r="P25" i="14"/>
  <c r="Q25" i="14"/>
  <c r="R25" i="14"/>
  <c r="S25" i="14"/>
  <c r="T25" i="14"/>
  <c r="U25" i="14"/>
  <c r="O25" i="14"/>
  <c r="X15" i="14" l="1"/>
  <c r="Y15" i="14"/>
  <c r="Z15" i="14"/>
  <c r="AA15" i="14"/>
  <c r="AB15" i="14"/>
  <c r="X13" i="14"/>
  <c r="Y13" i="14"/>
  <c r="Z13" i="14"/>
  <c r="AA13" i="14"/>
  <c r="AB13" i="14"/>
  <c r="W107" i="14" l="1"/>
  <c r="W25" i="14"/>
  <c r="AA107" i="14"/>
  <c r="AA25" i="14"/>
  <c r="Y25" i="14" l="1"/>
  <c r="Y107" i="14"/>
  <c r="AB107" i="14"/>
  <c r="AB25" i="14"/>
  <c r="Z25" i="14"/>
  <c r="Z107" i="14"/>
  <c r="X107" i="14"/>
  <c r="X25" i="14"/>
  <c r="X45" i="14" l="1"/>
  <c r="Y45" i="14"/>
  <c r="Z45" i="14"/>
  <c r="AA45" i="14"/>
  <c r="AB45" i="14"/>
  <c r="Y44" i="14"/>
  <c r="AA44" i="14"/>
  <c r="W44" i="14"/>
  <c r="P12" i="14"/>
  <c r="Q12" i="14"/>
  <c r="R12" i="14"/>
  <c r="S12" i="14"/>
  <c r="T12" i="14"/>
  <c r="U12" i="14"/>
  <c r="V12" i="14"/>
  <c r="W12" i="14"/>
  <c r="X12" i="14"/>
  <c r="Y12" i="14"/>
  <c r="Z12" i="14"/>
  <c r="AA12" i="14"/>
  <c r="AB12" i="14"/>
  <c r="O12" i="14"/>
  <c r="Q11" i="14"/>
  <c r="T11" i="14"/>
  <c r="V11" i="14"/>
  <c r="X11" i="14"/>
  <c r="Z11" i="14"/>
  <c r="AB11" i="14"/>
  <c r="O11" i="14"/>
  <c r="Q10" i="14" l="1"/>
  <c r="R10" i="14"/>
  <c r="S10" i="14"/>
  <c r="T10" i="14"/>
  <c r="U10" i="14"/>
  <c r="P10" i="14"/>
  <c r="Z9" i="14"/>
  <c r="AA9" i="14"/>
  <c r="AB9" i="14"/>
  <c r="Q7" i="14"/>
  <c r="R7" i="14"/>
  <c r="S7" i="14"/>
  <c r="T7" i="14"/>
  <c r="U7" i="14"/>
  <c r="P7" i="14"/>
  <c r="Q75" i="14" l="1"/>
  <c r="R75" i="14"/>
  <c r="S75" i="14"/>
  <c r="T75" i="14"/>
  <c r="U75" i="14"/>
  <c r="P75" i="14"/>
  <c r="P69" i="14"/>
  <c r="Q69" i="14"/>
  <c r="R69" i="14"/>
  <c r="S69" i="14"/>
  <c r="T69" i="14"/>
  <c r="U69" i="14"/>
  <c r="O69" i="14"/>
  <c r="P88" i="14" l="1"/>
  <c r="Q88" i="14"/>
  <c r="R88" i="14"/>
  <c r="S88" i="14"/>
  <c r="T88" i="14"/>
  <c r="U88" i="14"/>
  <c r="O88" i="14"/>
  <c r="P87" i="14" l="1"/>
  <c r="Q87" i="14"/>
  <c r="R87" i="14"/>
  <c r="S87" i="14"/>
  <c r="T87" i="14"/>
  <c r="U87" i="14"/>
  <c r="O87" i="14"/>
  <c r="P71" i="14" l="1"/>
  <c r="Q71" i="14"/>
  <c r="R71" i="14"/>
  <c r="S71" i="14"/>
  <c r="T71" i="14"/>
  <c r="U71" i="14"/>
  <c r="O71" i="14"/>
  <c r="Q67" i="14"/>
  <c r="R67" i="14"/>
  <c r="S67" i="14"/>
  <c r="T67" i="14"/>
  <c r="P67" i="14"/>
  <c r="P66" i="14"/>
  <c r="Q66" i="14"/>
  <c r="R66" i="14"/>
  <c r="S66" i="14"/>
  <c r="T66" i="14"/>
  <c r="U66" i="14"/>
  <c r="O66" i="14"/>
  <c r="W9" i="14" l="1"/>
  <c r="X9" i="14"/>
  <c r="Y9" i="14"/>
  <c r="P9" i="14"/>
  <c r="Q9" i="14"/>
  <c r="R9" i="14"/>
  <c r="S9" i="14"/>
  <c r="T9" i="14"/>
  <c r="O9" i="14"/>
  <c r="U9" i="14" l="1"/>
  <c r="O8" i="14"/>
  <c r="O6" i="14"/>
  <c r="V9" i="14"/>
  <c r="V10" i="14"/>
  <c r="Q6" i="14"/>
  <c r="S8" i="14" l="1"/>
  <c r="S6" i="14"/>
  <c r="U6" i="14"/>
  <c r="R8" i="14"/>
  <c r="R6" i="14"/>
  <c r="T8" i="14"/>
  <c r="T6" i="14"/>
  <c r="P8" i="14"/>
  <c r="P6" i="14"/>
  <c r="U8" i="14"/>
  <c r="W10" i="14"/>
  <c r="V6" i="14"/>
  <c r="Q8" i="14"/>
  <c r="X10" i="14" l="1"/>
  <c r="V7" i="14" l="1"/>
  <c r="W8" i="14"/>
  <c r="W6" i="14"/>
  <c r="Y10" i="14"/>
  <c r="V8" i="14"/>
  <c r="X6" i="14"/>
  <c r="W7" i="14" l="1"/>
  <c r="Z10" i="14"/>
  <c r="X8" i="14"/>
  <c r="Y6" i="14"/>
  <c r="X7" i="14" l="1"/>
  <c r="AA10" i="14"/>
  <c r="Z6" i="14"/>
  <c r="Y8" i="14"/>
  <c r="Y7" i="14" l="1"/>
  <c r="AB10" i="14"/>
  <c r="AB6" i="14"/>
  <c r="AA6" i="14"/>
  <c r="Z8" i="14"/>
  <c r="Z7" i="14" l="1"/>
  <c r="AB8" i="14"/>
  <c r="AA8" i="14"/>
  <c r="AA7" i="14" l="1"/>
  <c r="AB7" i="14"/>
  <c r="V36" i="14" l="1"/>
  <c r="V31" i="14" l="1"/>
  <c r="V107" i="14"/>
  <c r="V25" i="14" l="1"/>
  <c r="AA104" i="14" l="1"/>
  <c r="AB104" i="14"/>
  <c r="W105" i="14" l="1"/>
  <c r="AA105" i="14"/>
  <c r="X105" i="14"/>
  <c r="AB105" i="14"/>
  <c r="Y105" i="14"/>
  <c r="Z105" i="14"/>
  <c r="X99" i="14" l="1"/>
  <c r="Y99" i="14" l="1"/>
  <c r="AA99" i="14" l="1"/>
  <c r="AB99" i="14" l="1"/>
  <c r="W33" i="14" l="1"/>
  <c r="Z33" i="14"/>
  <c r="Y33" i="14"/>
  <c r="AA33" i="14"/>
  <c r="X33" i="14"/>
  <c r="AB33" i="14"/>
  <c r="V33" i="14" l="1"/>
  <c r="Z82" i="14" l="1"/>
  <c r="AA82" i="14"/>
  <c r="AB82" i="14"/>
  <c r="Y82" i="14"/>
  <c r="AA114" i="14"/>
  <c r="AB114" i="14"/>
  <c r="Z81" i="14" l="1"/>
  <c r="AA81" i="14"/>
  <c r="AB81" i="14"/>
  <c r="Y81" i="14"/>
  <c r="AB76" i="14"/>
  <c r="AA76" i="14"/>
  <c r="Y95" i="14" l="1"/>
  <c r="Z95" i="14"/>
  <c r="AA95" i="14"/>
  <c r="AB95" i="14"/>
  <c r="P109" i="14" l="1"/>
  <c r="Q109" i="14"/>
  <c r="R109" i="14"/>
  <c r="S109" i="14"/>
  <c r="T109" i="14"/>
  <c r="U109" i="14"/>
  <c r="O109" i="14"/>
  <c r="Y73" i="14" l="1"/>
  <c r="Z73" i="14"/>
  <c r="AA73" i="14"/>
  <c r="AB73" i="14"/>
  <c r="AA109" i="14" l="1"/>
  <c r="AA71" i="14"/>
  <c r="Y109" i="14"/>
  <c r="Y71" i="14"/>
  <c r="AB71" i="14"/>
  <c r="AB109" i="14"/>
  <c r="Z109" i="14"/>
  <c r="Z71" i="14"/>
  <c r="X109" i="14"/>
  <c r="X71" i="14"/>
  <c r="W109" i="14"/>
  <c r="W71" i="14"/>
  <c r="Z72" i="14" l="1"/>
  <c r="AA72" i="14"/>
  <c r="AB72" i="14"/>
  <c r="Y72" i="14"/>
  <c r="V109" i="14" l="1"/>
  <c r="V87" i="14" l="1"/>
  <c r="W87" i="14" l="1"/>
  <c r="P86" i="14"/>
  <c r="R86" i="14" l="1"/>
  <c r="Q86" i="14"/>
  <c r="S86" i="14"/>
  <c r="U86" i="14"/>
  <c r="T86" i="14"/>
  <c r="X87" i="14"/>
  <c r="W145" i="14"/>
  <c r="W133" i="14"/>
  <c r="W116" i="14"/>
  <c r="W112" i="14"/>
  <c r="W113" i="14" l="1"/>
  <c r="X145" i="14"/>
  <c r="X116" i="14"/>
  <c r="X133" i="14"/>
  <c r="Y87" i="14"/>
  <c r="X112" i="14"/>
  <c r="W115" i="14"/>
  <c r="X113" i="14" l="1"/>
  <c r="X115" i="14"/>
  <c r="Y139" i="14"/>
  <c r="Y112" i="14"/>
  <c r="Y145" i="14"/>
  <c r="Y116" i="14"/>
  <c r="Y131" i="14"/>
  <c r="Y147" i="14"/>
  <c r="Y118" i="14"/>
  <c r="Y133" i="14"/>
  <c r="Z87" i="14"/>
  <c r="Z90" i="14" l="1"/>
  <c r="Y115" i="14"/>
  <c r="Y113" i="14"/>
  <c r="Z118" i="14"/>
  <c r="Z131" i="14"/>
  <c r="Z145" i="14"/>
  <c r="Z133" i="14"/>
  <c r="Z147" i="14"/>
  <c r="AA87" i="14"/>
  <c r="Z116" i="14"/>
  <c r="Z139" i="14"/>
  <c r="Z112" i="14"/>
  <c r="Y89" i="14" l="1"/>
  <c r="Y94" i="14"/>
  <c r="AA112" i="14"/>
  <c r="AA147" i="14"/>
  <c r="AA118" i="14"/>
  <c r="AA133" i="14"/>
  <c r="AA145" i="14"/>
  <c r="AA131" i="14"/>
  <c r="Z115" i="14"/>
  <c r="Z113" i="14"/>
  <c r="AA116" i="14"/>
  <c r="AA139" i="14"/>
  <c r="AB87" i="14"/>
  <c r="AA113" i="14" l="1"/>
  <c r="Z89" i="14"/>
  <c r="AB112" i="14"/>
  <c r="Z94" i="14"/>
  <c r="AB139" i="14"/>
  <c r="AB147" i="14"/>
  <c r="AB116" i="14"/>
  <c r="AB118" i="14"/>
  <c r="AB145" i="14"/>
  <c r="AB133" i="14"/>
  <c r="AA115" i="14"/>
  <c r="AB131" i="14"/>
  <c r="AA90" i="14"/>
  <c r="AA89" i="14"/>
  <c r="AA94" i="14"/>
  <c r="AB113" i="14" l="1"/>
  <c r="AB90" i="14"/>
  <c r="AB115" i="14"/>
  <c r="AB94" i="14" l="1"/>
  <c r="AB89" i="14"/>
  <c r="AD129" i="14" l="1"/>
  <c r="AE129" i="14"/>
  <c r="AF129" i="14"/>
  <c r="AG129" i="14"/>
  <c r="AH129" i="14"/>
  <c r="AC129" i="14"/>
  <c r="AE142" i="14" l="1"/>
  <c r="AF142" i="14"/>
  <c r="AH142" i="14"/>
  <c r="AD142" i="14"/>
  <c r="AH122" i="14"/>
  <c r="AG122" i="14"/>
  <c r="AG142" i="14"/>
  <c r="AC25" i="14"/>
  <c r="AC66" i="14" l="1"/>
  <c r="AC34" i="14"/>
  <c r="AG25" i="14"/>
  <c r="AF66" i="14"/>
  <c r="AF25" i="14"/>
  <c r="AH25" i="14"/>
  <c r="AD25" i="14"/>
  <c r="AH34" i="14"/>
  <c r="AD34" i="14"/>
  <c r="AE66" i="14"/>
  <c r="AE25" i="14"/>
  <c r="AH66" i="14"/>
  <c r="AD66" i="14"/>
  <c r="AG34" i="14"/>
  <c r="AG66" i="14"/>
  <c r="AE13" i="14" l="1"/>
  <c r="AD13" i="14"/>
  <c r="AD11" i="14" s="1"/>
  <c r="AF13" i="14" l="1"/>
  <c r="AH13" i="14" l="1"/>
  <c r="AH11" i="14" s="1"/>
  <c r="AG13" i="14"/>
  <c r="AG11" i="14" s="1"/>
  <c r="AH98" i="14" l="1"/>
  <c r="AD98" i="14"/>
  <c r="AC98" i="14"/>
  <c r="AE98" i="14"/>
  <c r="AF98" i="14"/>
  <c r="AG98" i="14"/>
  <c r="AE133" i="14" l="1"/>
  <c r="AE128" i="14" s="1"/>
  <c r="AF133" i="14"/>
  <c r="AF128" i="14" s="1"/>
  <c r="AG133" i="14"/>
  <c r="AG128" i="14" s="1"/>
  <c r="AH133" i="14"/>
  <c r="AH128" i="14" s="1"/>
  <c r="AD133" i="14"/>
  <c r="AD128" i="14" s="1"/>
  <c r="AD122" i="14"/>
  <c r="AE122" i="14"/>
  <c r="AF122" i="14"/>
  <c r="AC122" i="14"/>
  <c r="AC109" i="14"/>
  <c r="AG109" i="14"/>
  <c r="AG107" i="14" s="1"/>
  <c r="AH109" i="14"/>
  <c r="AH107" i="14" s="1"/>
  <c r="AC101" i="14"/>
  <c r="AD101" i="14"/>
  <c r="AE101" i="14"/>
  <c r="AF101" i="14"/>
  <c r="AH101" i="14"/>
  <c r="AC107" i="14" l="1"/>
  <c r="AG101" i="14"/>
  <c r="AF109" i="14"/>
  <c r="AF107" i="14" s="1"/>
  <c r="AD109" i="14"/>
  <c r="AD107" i="14" s="1"/>
  <c r="AE109" i="14"/>
  <c r="AE107" i="14" s="1"/>
  <c r="AC133" i="14"/>
  <c r="AC128" i="14" s="1"/>
  <c r="AE71" i="14"/>
  <c r="AF71" i="14"/>
  <c r="AC71" i="14"/>
  <c r="AD46" i="14"/>
  <c r="AE46" i="14"/>
  <c r="AF46" i="14"/>
  <c r="AG46" i="14"/>
  <c r="AH46" i="14"/>
  <c r="AC46" i="14"/>
  <c r="AE34" i="14"/>
  <c r="AE11" i="14" s="1"/>
  <c r="AF34" i="14"/>
  <c r="AF11" i="14" s="1"/>
  <c r="AF44" i="14" l="1"/>
  <c r="AH71" i="14"/>
  <c r="AH44" i="14" s="1"/>
  <c r="AD71" i="14"/>
  <c r="AD44" i="14" s="1"/>
  <c r="AC44" i="14"/>
  <c r="AE44" i="14"/>
  <c r="AG71" i="14"/>
  <c r="AG44" i="14" s="1"/>
  <c r="AC13" i="14" l="1"/>
  <c r="AC11" i="14" s="1"/>
  <c r="AC88" i="14" l="1"/>
  <c r="AC86" i="14" s="1"/>
  <c r="AC6" i="14" s="1"/>
  <c r="AD88" i="14" l="1"/>
  <c r="AD86" i="14" s="1"/>
  <c r="AD6" i="14" s="1"/>
  <c r="AE88" i="14" l="1"/>
  <c r="AE86" i="14" s="1"/>
  <c r="AE6" i="14" s="1"/>
  <c r="AF88" i="14" l="1"/>
  <c r="AF86" i="14" s="1"/>
  <c r="AF6" i="14" s="1"/>
  <c r="AG88" i="14" l="1"/>
  <c r="AG86" i="14" s="1"/>
  <c r="AG6" i="14" s="1"/>
  <c r="AH88" i="14" l="1"/>
  <c r="AH86" i="14" s="1"/>
  <c r="AH6" i="14" s="1"/>
</calcChain>
</file>

<file path=xl/sharedStrings.xml><?xml version="1.0" encoding="utf-8"?>
<sst xmlns="http://schemas.openxmlformats.org/spreadsheetml/2006/main" count="977" uniqueCount="499">
  <si>
    <t>P4.1</t>
  </si>
  <si>
    <t>P3.1</t>
  </si>
  <si>
    <t>P2.1</t>
  </si>
  <si>
    <t>M3.1.1</t>
  </si>
  <si>
    <t>M4.1.1</t>
  </si>
  <si>
    <t>P2.3</t>
  </si>
  <si>
    <t>M2.3.1</t>
  </si>
  <si>
    <t xml:space="preserve">P5.2 </t>
  </si>
  <si>
    <t>M5.2.1</t>
  </si>
  <si>
    <t>P1.3</t>
  </si>
  <si>
    <t>M1.3.1</t>
  </si>
  <si>
    <t>M3.1.3</t>
  </si>
  <si>
    <t>M3.1.2</t>
  </si>
  <si>
    <t>M2.3.3</t>
  </si>
  <si>
    <t>M2.3.2</t>
  </si>
  <si>
    <t>M3.1.4</t>
  </si>
  <si>
    <t>M4.1.2</t>
  </si>
  <si>
    <t>M4.1.3</t>
  </si>
  <si>
    <t>M4.1.4</t>
  </si>
  <si>
    <t>M4.1.5</t>
  </si>
  <si>
    <t>M5.2.2</t>
  </si>
  <si>
    <t>M2.1.1</t>
  </si>
  <si>
    <t>M2.2.2</t>
  </si>
  <si>
    <t>M2.1.2</t>
  </si>
  <si>
    <t>M2.1.3</t>
  </si>
  <si>
    <t>M2.1.4</t>
  </si>
  <si>
    <t>M2.1.5</t>
  </si>
  <si>
    <t>M2.1.6</t>
  </si>
  <si>
    <t>M2.1.7</t>
  </si>
  <si>
    <t>M2.1.8</t>
  </si>
  <si>
    <t>M2.1.9</t>
  </si>
  <si>
    <t>M1.1.1</t>
  </si>
  <si>
    <t>M1.1.2</t>
  </si>
  <si>
    <t>M1.1.3</t>
  </si>
  <si>
    <t>M1.1.4</t>
  </si>
  <si>
    <t>M1.2.4</t>
  </si>
  <si>
    <t>M1.2.5</t>
  </si>
  <si>
    <t>M2.2.1</t>
  </si>
  <si>
    <t>M3.1.5</t>
  </si>
  <si>
    <t>M3.1.6</t>
  </si>
  <si>
    <t>M1.3.2</t>
  </si>
  <si>
    <t>M1.3.3</t>
  </si>
  <si>
    <t>M1.3.4</t>
  </si>
  <si>
    <t>M1.3.5</t>
  </si>
  <si>
    <t>M2.1.10</t>
  </si>
  <si>
    <t>M2.3.4</t>
  </si>
  <si>
    <t>M2.3.5</t>
  </si>
  <si>
    <t>M4.2.1</t>
  </si>
  <si>
    <t>M5.1.1</t>
  </si>
  <si>
    <t>M5.2.3</t>
  </si>
  <si>
    <t>M5.2.4</t>
  </si>
  <si>
    <t>M5.2.5</t>
  </si>
  <si>
    <t>M3.1.7</t>
  </si>
  <si>
    <t>M4.1.6</t>
  </si>
  <si>
    <t>M4.1.7</t>
  </si>
  <si>
    <t>P1.2</t>
  </si>
  <si>
    <t>P.1.1</t>
  </si>
  <si>
    <t>M.1.2.1</t>
  </si>
  <si>
    <t>M1.3.6</t>
  </si>
  <si>
    <t>M2.1.11</t>
  </si>
  <si>
    <t>P.2.2</t>
  </si>
  <si>
    <t>P.3.2</t>
  </si>
  <si>
    <t>M3.2.1</t>
  </si>
  <si>
    <t>P.3.3</t>
  </si>
  <si>
    <t>M3.3.2</t>
  </si>
  <si>
    <t>M3.3.3</t>
  </si>
  <si>
    <t>M3.3.4</t>
  </si>
  <si>
    <t>M4.1.8</t>
  </si>
  <si>
    <t>P.5.1</t>
  </si>
  <si>
    <t>P.5.3</t>
  </si>
  <si>
    <t>M5.3.1</t>
  </si>
  <si>
    <t>V</t>
  </si>
  <si>
    <t>trade.gov.am</t>
  </si>
  <si>
    <t>P4.2</t>
  </si>
  <si>
    <t>M5.3.2</t>
  </si>
  <si>
    <t>Bloom Consulting: https://www.bloom-consulting.com/</t>
  </si>
  <si>
    <t>Դասակարգիչ</t>
  </si>
  <si>
    <t>Ծրագիր/միջոցառում</t>
  </si>
  <si>
    <t>Մշտադիտարկման ցուցանիշ</t>
  </si>
  <si>
    <t>Տեղական արտահանում (ապրանքներ և ծառայություններ, մլրդ ԱՄՆ դոլար)</t>
  </si>
  <si>
    <t>Արտահանելի ոլորտների աճ</t>
  </si>
  <si>
    <t>Տնտեսության արտահանելի ոլորտներում մեկ աշխատողի հաշվով համախառն ավելացված արժեքը</t>
  </si>
  <si>
    <t>Հիմնասյուն 1</t>
  </si>
  <si>
    <t>Առևտրի ազատության ինդեքս (Հերիթեյջ հիմնադրամ)</t>
  </si>
  <si>
    <t>Արտահանման նկատմամբ "համակառավարական" (whole-of the government) մոտեցում</t>
  </si>
  <si>
    <t>Միջգերատեսչական համագործակցության ցուցանիշի փոփոխություն</t>
  </si>
  <si>
    <t>Արտահանման Խորհրդի առկայություն</t>
  </si>
  <si>
    <t xml:space="preserve">Արտահանողների բավարարվածության ցուցանիշի փոփոխություն </t>
  </si>
  <si>
    <t>Էկոնոմիկայի նախարարություն</t>
  </si>
  <si>
    <t>Միջազգային առևտրային հարաբերություններ և համաձայնագրեր</t>
  </si>
  <si>
    <t>Հերֆինդալ-Հիրշմանի ինդեքս` ըստ շուկաների</t>
  </si>
  <si>
    <t xml:space="preserve">Էկոնոմիկայի նախարարություն, Արտաքին գործերի նախարարություն </t>
  </si>
  <si>
    <t>Ստորագրված ազատ առևտրի համաձայնագրերի քանակ  (տարեկան ցուցանիշ)</t>
  </si>
  <si>
    <t xml:space="preserve">Ռուսաստանից բացի այլ ԵԱՏՄ երկրներ արտահանման մասնաբաժինը դեպի ԵԱՏՄ ընդհանուր արտահանման մեջ  </t>
  </si>
  <si>
    <t>Կանոնակարգերի և վարչարարության բարելավում</t>
  </si>
  <si>
    <t>Դեպի ԵՄ նոր արտահանողների քանակը</t>
  </si>
  <si>
    <t>Ներդնել hետագծելիության միջոցներ, ինչպիսիք են յուրահատուկ նույնացուցիչները կամ QR կոդերը, որոնք կարող են թույլ տալ սպառողներին և կարգավորող մարմիններին հետևել յուրաքանչյուր միավոր ապրանքի ծագմանն ու արտադրության գործընթացին</t>
  </si>
  <si>
    <t>Ներդնել զգայուն ապրանքներին արտահանման ողջ գործընթացում հետևելու և հետագծելու առաջադեմ տեխնոլոգիաներ ու ենթակառուցվածքներ, որոնք կբարձրացնեն թափանցիկությունը և  հաշվետվողականությունը</t>
  </si>
  <si>
    <t>Հիմնասյուն 2</t>
  </si>
  <si>
    <t xml:space="preserve">Ենթակառուցվածքների զարգացում և լոգիստիկ հասանելիության ապահովում </t>
  </si>
  <si>
    <t>Լոգիստիկ արդյունավետության ինդեքս (Համաշխարհային բանկ)</t>
  </si>
  <si>
    <t>Հսկման և հետագծելիության ցուցանիշ (Համաշխարհային բանկ)</t>
  </si>
  <si>
    <t>Արտահանողների բավարարվածության ցուցանիշի փոփոխություն</t>
  </si>
  <si>
    <t>Ենթակառուցվածքների զարգացում</t>
  </si>
  <si>
    <t>Առևտրի և տրանսպորտային ենթակառուցվածքների որակ</t>
  </si>
  <si>
    <t xml:space="preserve">Միջազգային կազմակերպություններ ներառող արտահանմանը միտված արդյունաբերական գոտիների քանակը </t>
  </si>
  <si>
    <t>Զբաղվածության ռազմավարություն</t>
  </si>
  <si>
    <t>Բարձր ավելացված արժեք ունեցող ապրանքների արտահանման աջակցության ծրագիր</t>
  </si>
  <si>
    <t xml:space="preserve">Արտահանվող ապրանքների 1 միավորի արժեքը </t>
  </si>
  <si>
    <t>Լոգիստիկ հասանելիություն շուկաներին</t>
  </si>
  <si>
    <t xml:space="preserve">Արտահանողների և նրանց կարողությունների զարգացում </t>
  </si>
  <si>
    <t>Արտահանող կազմակերպությունների քանակը</t>
  </si>
  <si>
    <t>Առևտրային կարողությունների զարգացում</t>
  </si>
  <si>
    <t>Մենթորների քանակը</t>
  </si>
  <si>
    <t>Նորարարության և որակյալ արտադրանքի զարգացման պետական նախաձեռնություն</t>
  </si>
  <si>
    <t>Կնքված համագործակցության պայմանագրերի քանակը</t>
  </si>
  <si>
    <t>Կրթական ծրագրերին մասնակցած աշխատակիցների քանակը</t>
  </si>
  <si>
    <t>ՄԿՈՒ վերանայված ուսումնական ծրագրերի առկայություն</t>
  </si>
  <si>
    <t xml:space="preserve">Շուկաների և հաճախորդների ընդլայնում </t>
  </si>
  <si>
    <t>Շուկայի ուսումնասիրության և շուկա մուտք գործելու ծրագիր</t>
  </si>
  <si>
    <t>Նոր ձևավորված բիզնես պայմանագրերի քանակը</t>
  </si>
  <si>
    <t>Ընտրված միջազգային ցուցահանդեսների մասնակցության արդյունքում կնքված պայմանագրերի թիվը</t>
  </si>
  <si>
    <t>Կազմակերպված և հյուրընկալված միջոցառումների, կոնֆերանսների և աշխատանքային հանդիպումների քանակը</t>
  </si>
  <si>
    <t>Ազգային բրենդների ստեղծում</t>
  </si>
  <si>
    <t>Արտահանման խթանում և ֆինանսավորում</t>
  </si>
  <si>
    <t>Արտահանման խթանման պետական մեխանիզմ</t>
  </si>
  <si>
    <t>Հիմնասյուն 5</t>
  </si>
  <si>
    <t>Արտահանման ֆինանսավորում և ապահովագրություն</t>
  </si>
  <si>
    <t>Վարկային և ապահովագրական շահառու արտահանողների թիվը</t>
  </si>
  <si>
    <t>Նոր թարմացված կանոնադրության առկայությունը</t>
  </si>
  <si>
    <t>Առաջնահերթ շուկաներում նոր կցորդների թիվը</t>
  </si>
  <si>
    <t>ՀՀ կենտրոնական բանկ</t>
  </si>
  <si>
    <t>Հիմնասյուն 3</t>
  </si>
  <si>
    <t>Հիմնասյուն 4</t>
  </si>
  <si>
    <t>Պատասխանատու մարմին</t>
  </si>
  <si>
    <t>Ժամանակացույց</t>
  </si>
  <si>
    <t>Մշտադիտարկման ցուցանիշի ելակետային տվյալներ</t>
  </si>
  <si>
    <t>Մշտադիտարկման թիրախային ցուցանիշներ</t>
  </si>
  <si>
    <t>Կ/Չ</t>
  </si>
  <si>
    <t>Առանցքային ապրանքների արտահանման կշիռն ընդհանուր ապրանքային արտահանման մեջ</t>
  </si>
  <si>
    <t>Տնտեսական բարդության ինդեքս (Տնտեսական բարդության ատլաս)</t>
  </si>
  <si>
    <t>Վերանայել «Տնտեսության արդիականացման» ընթացիկ ծրագիրը՝ ներառելու տարբեր խթաններ և գործիքներ, որոնք ուղղված են խրախուսելու ներդրումները նորագույն տեխնոլոգիաներում և խթանելու նորարարության մշակույթը</t>
  </si>
  <si>
    <t>Իրագործելիության հետազոտությունների արդյունքների առկայություն</t>
  </si>
  <si>
    <t>Հայաստանով օդային ճանապարհով տարանցիկ արտահանման ծավալի և Հայաստանից օդային ճանապարհով ընդհանուր շրջանառության հարաբերությունը</t>
  </si>
  <si>
    <t>Արտահանման 1 միլիոն դրամը գերազանցող կազմակերպությունների մեկ աշխատողի հաշվով արտահանումը</t>
  </si>
  <si>
    <t>Ընդլայնել ՀՀ էկոնոմիկայի նախարարության կողմից իրականացվող «Բարձր որակավորում ունեցող մասնագետների» ծրագիրը` ստեղծելով լրացուցիչ հնարավորություն՝ ներգրավելու արտահանման ոլորտում առնվազն 5 տարվա փորձ ունեցող մասնագետներ ընտրված առանցքային ապրանքների ԱՊՀ-ից և ԵԱՏՄ-ից բացի այլ շուկաներ արտահանման համար` նրանց կոմերցիոն կառավարիչների պաշտոններում աշխատանքի ընդունելու նպատակով</t>
  </si>
  <si>
    <t>Այս միջոցառման արդյունքում ներգրավված բարձր որակավորում ունեցող մասնագետների քանակը</t>
  </si>
  <si>
    <t>Մեկնարկել «Արտահանման ինկուբատոր» ծրագիր այն արտադրողների համար, որոնց տեղական վաճառքը գերազանցում է 300 միլիոն դրամը, բայց որոնք դեռևս չեն իրականացրել արտահանում, կամ որոնց արտահանման ծավալը 200 միլիոն դրամից պակաս է։ Ծրագիրը ենթադրում է արտահանման հմտությունների ինտենսիվ դասընթաց արտադրող ընկերությունների ներկայացուցիչների համար, ինչպես նաև մենթորություն առաջատար ընկերությունների հետ փոխկապակցված արտահանման փորձառու մասնագետների կողմից: Այս մենթորները կօգնեն ծրագրի շահառուներին ուսումնասիրել արտահանման հնարավորություններն ընտրված շուկաներում և բարելավել իրենց արտահանման կարողությունները: Մենթորները կվարձատրվեն ամսական 300,000 ՀՀ դրամ համախառն աշխատավարձով վեց ամիս ժամկետով` ի լրումն 1 միլիոն դրամ  պարգևատրման, եթե շահառուները, ում հետ վերջիններս աշխատել են.  վեց ամսվա ընթացքում կհաջողեն ապահովել  առնվազն 100 միլիոն դրամի գործարք</t>
  </si>
  <si>
    <t>Տրամադրել ԱՀԿ պահանջներին համապատասխան 30% գրանտ խոշոր արտահանողներին, որոնց արտահանման ծավալը գերազանցում է 1 մլրդ դրամը` արտահանման մասնագիտացված գործակալներ ներգրավելու համար։  Այս գործակալները կօգնեն և կկառավարեն ընտրված շուկաներում առանցքային ապրանքների արտահանման ողջ գործընթացը</t>
  </si>
  <si>
    <t>Ներգրավված գործակալների թիվը</t>
  </si>
  <si>
    <t>Արտահանման հետ կապված նորարարական կենտրոնների, ինկուբատորների և աքսելերատորների թիվը</t>
  </si>
  <si>
    <t>Հերֆինդալ-Հիրշմանի ինդեքս` ըստ արտահանման շուկաների</t>
  </si>
  <si>
    <t>Խթանել ԱՊՀ-ից և ԵԱՏՄ-ից բացի ընտրված արտահանման շուկաների մասին շուկայական հետազոտությունների ձեռքբերումը  (մատակարարման շղթա, գործընկեր երկրների ներկայացուցիչներ, շուկայի առանձնահատկություններ, առևտրի կանոնակարգեր, արտադրանքի բնութագրեր և կարիքներ) միջազգային հետազոտական ընկերություններին դրանց  արտապատվիրման միջոցով՝ առաջարկելով շուկայական հետազոտության արժեքի հետվճարի (cashback) խթան` 30% անհատական շուկայական հետազոտությունների և  50% օմնիբուս շուկայական հետազոտությունների դեպքում</t>
  </si>
  <si>
    <t>Գնված հետազոտությունների քանակը</t>
  </si>
  <si>
    <t>Մեկ շահառուի հաշվով գնված հետազոտությունների քանակը</t>
  </si>
  <si>
    <t>Տրամադրել ֆինանսական աջակցություն փոխադարձ այցելությունների համար՝ թիրախային շուկաներում հավանական գործընկեր երկրների ներկայացուցիչների հետ հարաբերությունների զարգացման և ամրապնդման համար՝ համաֆինանսավորելով այցելության ծախսերի մինչև 40%-ը</t>
  </si>
  <si>
    <t>Այցելությունների քանակը</t>
  </si>
  <si>
    <t>Այցելություններին մասնակցող կազմակերպությունների թիվը</t>
  </si>
  <si>
    <t>Ուսումնասիրել և տրամադրել առանցքային ապրանքներին վերաբերող միջազգային ցուցահանդեսների ամբողջական ցուցակ</t>
  </si>
  <si>
    <t>Ապահովել ԱՀԿ պահանջներին համապատասխան ֆինանսավորում ներկայացված ցանկից ընտրված միջազգային ցուցահանդեսների մասնակցության ծախսերի 30%-ի (առկա շուկաների դեպքում) ու 50%-ի (նոր շուկաների դեպքում) չափով և թիրախային շուկաներում հավանական գործընկեր ընկերությունների հետ կնքված պայմանագրերի համար 10 տոկոսային կետով ավելացման հնարավորությամբ, եթե պայմանագրի արժեքը կազմում է նախորդ տարվա արտահանման ծավալի առնվազն 10%-ը (յուրաքանչյուր հաջորդ պայմանագրի համար լրացուցիչ 2 տոկոսային կետով ավելացման հնարավորությամբ, եթե պայմանագրի արժեքը կազմում է նախորդ տարվա արտահանման ծավալի առնվազն 5%-ը)</t>
  </si>
  <si>
    <t>Ապահովել առաջատար միջազգային հետազոտական ​​հաստատությունների տեղեկատվությանը, զեկույցներին և տվյալներին մշտական ​​հասանելիություն, որոնք վերլուծում են շուկայի միտումներն ու առանցքային ապրանքների ապագա ակնկալիքները</t>
  </si>
  <si>
    <t>Թողարկված/հրապարակված հաշվետվությունների քանակը</t>
  </si>
  <si>
    <t>Ազգային բրենդային առևտուր (ըստ Bloom Consulting-ի)</t>
  </si>
  <si>
    <t>Աջակցություն ստացած արտահանողների թիվը</t>
  </si>
  <si>
    <t>Արտահանողների բավարարվածության ցուցանիշի փոփոխությունը</t>
  </si>
  <si>
    <t>Ներդնել արտահանման վարկերի ապահովագրության ընդլայնված պետական նախագիծ, որը կապահովի միջազգային առևտրի հետ կապված տարաբնույթ ռիսկերի ավելի ամբողջական ծածկույթ` ներառյալ չվճարման դեպքերը և քաղաքական ռիսկերը</t>
  </si>
  <si>
    <t>Արտահանման ապահովագրական պորտֆելի և ընդհանուր արտահանման հարաբերությունըը</t>
  </si>
  <si>
    <t>Ներդնել արտահանման ֆինանսավորման պետական նոր ծրագիր, որը կտրամադրի համապատասխան ֆինանսական լուծումներ` հասցեագրելու արտահանողների հատուկ կարիքները, ինչպիսիք են կապիտալ ծախսերի ֆինանսավորումը, շրջանառու միջոցների համալրման փոխառությունները և առևտրի ֆինանսավորման մեխանիզմները</t>
  </si>
  <si>
    <t>Տրամադրել ֆինանսական աջակցություն առևտրի ֆինանսավորման վարկերի համար՝ խթանելու մասնագիտական ​​առևտրի տների ստեղծումը, որոնք ուղղված են հատուկ նպատակային ապրանքների արտահանմանը դեպի թիրախային շուկաներ՝ առաջարկելով ԱՀԿ-ի պահանջներին համապատասխան աջակցություն՝ նպատակ ունենալով ֆինանսավորել բանկի կողմից առաջարկվող տոկոսագումարի մինչև 75%-ը, եթե վարկի արժեքը չի գերազանցում 2 մլրդ ՀՀ դրամը, իսկ սուբսիդավորման ժամկետը չի գերազանցում 2 տարին</t>
  </si>
  <si>
    <t>Հաշվետու ժամանակաշրջանում ֆինանսական հեջավորում օգտագործած ներքին արտահանողների թիվը</t>
  </si>
  <si>
    <t>Ստեղծել «Արտահանման ֆոնդերի ֆոնդ» (EXIM Bank) արտահանողներին լրացուցիչ ֆինանսական աջակցություն տրամադրելու համար</t>
  </si>
  <si>
    <t>Ստեղծված Արտահանման ֆոնդերի ֆոնդ (EXIM բանկ)</t>
  </si>
  <si>
    <t>Հայաստանից դեպի առևտրային կցորդներ ունեցող երկրներ արտահանման աճի և ընդհանուր արտահանման աճի հարաբերությունը</t>
  </si>
  <si>
    <t>Նշումներ ծրագրի/միջոցառման մասին</t>
  </si>
  <si>
    <t>Մշտադիտարկման ցուցանիշի աղբյուր</t>
  </si>
  <si>
    <t>Մշտադիտարկման ցուցանիշի նկարագրություն</t>
  </si>
  <si>
    <t>Տվյալ միջոցառման համար պետք է հաշվի առնել բացահայտված 25 առանցքային ապրանքները և տվյալ ապրանքների համար բացահայտված արտահանման հավանական շուկաները։</t>
  </si>
  <si>
    <t xml:space="preserve">Հաշվի առնելով ԵԱՏՄ-ի հետ աշխատանքի և բանակցությունների նշանակությունը Հայաստանի արտահանման ռազմավարական նպատակների արդյունավետ իրականացման ապահովման գործում` կարևոր է համակարգված կերպով անդրադառնալ ԵԱՏՄ-ի հետ կապված հարցերին։ Նշվածը ներառում է թե՛ ԵԱՏՄ-ում Հայաստանի ներկայացուցչության շրջանակը, թե՛ ներգրավված համապատասխան մարմինների (էկոնոմիկայի նախարարության համապատասխան ստորաբաժանում) գործունեությունը։ </t>
  </si>
  <si>
    <t>Արմստատ</t>
  </si>
  <si>
    <t>2017-2021 թվականների համար ցուցանիշը հիմնված է ՄԱԿ-ի ապրանքային առևտրի վիճակագրական շտեմարանի տվյալների վրա (UN COMTRADE): 2022 և 2023 թվականների համար այն հիմնված է մեր գնահատականի վրա (միլիարդ ԱՄՆ դոլար): Առավել ճշգրիտ հաշվարկների համար անհրաժեշտ են փոփոխություններ արտահանման փաստաթղթերում (օրինակ՝ նշում ապրանքի ծագման երկրի մասին):</t>
  </si>
  <si>
    <t xml:space="preserve">Արտահանելի ոլորտներն են ՏԳՏԴ (NACE)  A,B,C,I,H,M,N,J,K խմբերում դասակարգված ոլորտները
</t>
  </si>
  <si>
    <t>Առևտրի ազատության ինդեքսը չափում է երկրների առևտրի ազատությունը՝ հիմնվելով տարբեր գործոնների վրա</t>
  </si>
  <si>
    <t>ՏՀԶԿ: https://www.compareyourcountry.org/trade-facilitation</t>
  </si>
  <si>
    <t>Հերիթեյջ հիմնադրամ: https://www.heritage.org/index/pages/all-country-scores</t>
  </si>
  <si>
    <t xml:space="preserve">Տարեկան հարցում/հետազոտություն բոլոր արտահանողների շրջանում
</t>
  </si>
  <si>
    <t xml:space="preserve">Տարեկան հարցում/հետազոտություն բոլոր արտահանողների շրջանում
Արտահանող կազմակերպությունների շրջանում պետք է իրականացվի կանոնավոր հետազոտություն՝ գնահատելու նրանց գոհունակությունը առևտրի աջակցության ծառայություններից։ Նմանատիպ հարցումների օրինակները ներառում են Միջազգային առևտրի տարեկան հետազոտությունների դեպարտամենտը (Մեծ Բրիտանիա) (տես՝ https://www.gov.uk/government/publications/department-for-international-trade-annual-report-and-accounts), Առևտրի հանձնակատարի ծառայության Հաճախորդների բավարարվածության հարցումը (Կանադա): Այս հետազոտության մեթոդաբանությունը պետք է մշակվի նշյալ օրինակների հիման վրա` ռազմավարության ընդունումից հետո:  </t>
  </si>
  <si>
    <t>Այս ցուցանիշը հաշվարկվում է` Արտահանման խորհրդի կողմից ընդունված առաջարկների թիվը բաժանելով ընդամենն առաջարկների թվին</t>
  </si>
  <si>
    <t>Տարեկան հարցում/հետազոտություն բոլոր արտահանողների շրջանում</t>
  </si>
  <si>
    <t>ՄԱԿ-ի ապրանքային առևտրի վիճակագրական շտեմարանի տվյալներ (UN COMTRADE)</t>
  </si>
  <si>
    <t>Հայաստանի նպաստումը ԵԱՏՄ երկրներից ապրանքային ընդհանուր արտահանման աճին</t>
  </si>
  <si>
    <t>Համաշխարհային բանկ</t>
  </si>
  <si>
    <t xml:space="preserve">Այս ցուցանիշը հաշվարկվում է` QR կոդերով ապրանքների ծավալը բաժանելով ապրանքների ընդհանուր ծավալին </t>
  </si>
  <si>
    <t>Ընդունված առաջարկությունների քանակը</t>
  </si>
  <si>
    <t>Միջազգային մեթոդաբանությանը համահունչ մեթոդաբանության առկայություն</t>
  </si>
  <si>
    <t>Ծառայությունների արտահանման վերաբերյալ տվյալների առկայություն պարբերական պաշտոնական վիճակագրական հրապարակումներում</t>
  </si>
  <si>
    <t xml:space="preserve">Առկա է </t>
  </si>
  <si>
    <t>Թուրքայի հետ տարանցիկ միջանցքի առկայություն</t>
  </si>
  <si>
    <t>Հայաստանից արտահանված նոր ապրանքատեսակները (HS 6-նիշ)</t>
  </si>
  <si>
    <t>Առաջնահերթ շուկաներում նոր արտահանողների թիվը</t>
  </si>
  <si>
    <t>Արտահանման առավելության բարձրացման նախաձեռնության շահառուների թվաքանակը</t>
  </si>
  <si>
    <t>Ցուցակի առկայություն և թարմացում (տարեկան)</t>
  </si>
  <si>
    <t>Էկոնոմիկայի նախարարության վարչական տվյալներ</t>
  </si>
  <si>
    <t>Արտապատվիրված հետազոտական կազմակերպություն, Էկոնոմիկայի նախարարություն</t>
  </si>
  <si>
    <t xml:space="preserve">Էկոնոմիկայի նախարարության վարչական տվյալներ </t>
  </si>
  <si>
    <t>Համաշխարհային բանկ: https://lpi.worldbank.org/international/scorecard</t>
  </si>
  <si>
    <t>Էկոնոմիկայի նախարարության վարչական տվյալներ, ՊԵԿ</t>
  </si>
  <si>
    <t>Էկոնոմիկայի նախարարության վարչական տվյալներ, Արմստատ</t>
  </si>
  <si>
    <t xml:space="preserve">ՄԱԿ-ի ապրանքային առևտրի վիճակագրական շտեմարանի տվյալներ </t>
  </si>
  <si>
    <t>Հարվարդի աճի լաբորատորիա: https://atlas.cid.harvard.edu/rankings</t>
  </si>
  <si>
    <t>Կրթության, գիտության, մշակույթի և սպորտի նախարարության վարչական տվյալներ</t>
  </si>
  <si>
    <t>Արմստատ, Ֆինանսների նախարարություն</t>
  </si>
  <si>
    <t>Հայաստանի արտահանման ապահովագրական գործակալության վարչական տվյալներ</t>
  </si>
  <si>
    <t>Հայաստանի արտահանման ապահովագրական գործակալության վարչական տվյալներ, Արմստատ</t>
  </si>
  <si>
    <t>Արտաքին գործերի նախարարության վարչական տվյալներ</t>
  </si>
  <si>
    <t>Հերֆինդալ-Հիրշմանի ինդեքսը` հաշվարկված ըստ HS 6-նիշ խմբերի</t>
  </si>
  <si>
    <t>Պետական եկամուտների կոմիտե</t>
  </si>
  <si>
    <t>ՄԱԿ-ի ապրանքային առևտրի վիճակագրական շտեմարանի տվյալներ</t>
  </si>
  <si>
    <t>Էկոնոմիկայի նախարարության, Տարածքային կառավարման և ենթակառուցվածքների նախարարության վարչական տվյալներ</t>
  </si>
  <si>
    <t>Տարածքային կառավարման և ենթակառուցվածքների, Էկոնոմիկայի նախարարության վարչական տվյալներ</t>
  </si>
  <si>
    <t>Էկոնոմիկայի նախարարության վարչական տվյալներ, Արմստատ/Պետական եկամուտների կոմիտե</t>
  </si>
  <si>
    <t>Էկոնոմիկայի նախարարության վարչական տվյալներ, Պետական եկամուտների կոմիտե</t>
  </si>
  <si>
    <t>Էկոնոմիկայի նախարարության վարչական տվյալներ, Կենտրոնական բանկ</t>
  </si>
  <si>
    <t xml:space="preserve">Պետական եկամուտների կոմիտե </t>
  </si>
  <si>
    <t xml:space="preserve">Արտահանմանը միտված արդյունաբերական գոտիներից արտահանման մասնաբաժինն ընդհանուր արտահանման մեջ </t>
  </si>
  <si>
    <t>Արտահանմանը միտված արդյունաբերական գոտիներում աշխատող միջազգային բարձրակարգ/բարձր որակավորում ունեցող մասնագետների թիվը (հավանաբար նույնն է, ինչ Զբաղվածության ռազմավարության մեջ)</t>
  </si>
  <si>
    <t>Հայաստանի արտահանման ապահովագրական գործակալություն</t>
  </si>
  <si>
    <t>Հայաստանի ապրանքային արտահանման մեջ երկրների կշիռը, որոնց հետ առկա են ազատ առևտրի համաձայնագրեր</t>
  </si>
  <si>
    <t>QR կոդերով արտահանված ապրանքների մասնաբաժինն արտահանված ապրանքների ընդհանուր ծավալում</t>
  </si>
  <si>
    <t>Զգայուն ապրանքների մասնաբաժինը, որոնց հնարավոր է հետևել</t>
  </si>
  <si>
    <t>Թուրքայի տարածքով  ցամաքային եղանակով իրականացված ապրանքային արտահանման մասնաբաժինը ցամաքային եղանակով իրականացված ընդհանուր ապրանքային արտահանման մեջ (տ.կ.)</t>
  </si>
  <si>
    <t>Քարտեզագրել առանցքային ապրանքների արտադրության մեջ ներգրավված տեղական խոշոր կազմակերպությունները</t>
  </si>
  <si>
    <t>Վրաստանի տարածքով մեկ կոնտեյների անցնելու ժամանակը</t>
  </si>
  <si>
    <t>Տարեկան հարցում/հետազոտություն լոգիստիկ կազմակերպությունների շրջանում</t>
  </si>
  <si>
    <t xml:space="preserve">«Արտահանման ինկուբատոր» ծրագրի մասնակիցների տեղական ապրանքների արտահանման փոփոխությունը  </t>
  </si>
  <si>
    <t xml:space="preserve">Ստեղծել խթաններ ընտրված շուկաներում արդեն իսկ վաճառքներ իրականացնող տեղական արտահանողների համար՝ խրախուսելով նրանց սկսել արտահանել նաև  առանցքային ապրանքներ այս շուկաներ՝ հիմնվելով ապրանքի տարածության (product space) սկզբունքի վրա </t>
  </si>
  <si>
    <t>Շահառուի արտահանման արժեքի փոփոխություն մեկ կնքված պայմանագրի հաշվով</t>
  </si>
  <si>
    <t>N/A</t>
  </si>
  <si>
    <t>1 կմ-ի` ըստ ուղղության կշռված միջին արժեքի փոփոխությունը</t>
  </si>
  <si>
    <t>Իրականացնել Արտահանման առավելության բարձրացման նախաձեռնություն՝ արտերկրում բիզնեսը-բիզնեսին (B2B) ցուցահանդեսների համակարգումը, կազմակերպումը և համաֆինանսավորումը բարելավելու նպատակով</t>
  </si>
  <si>
    <t>Առևտրի դյուրինացման  կատարողականի ցուցանիշ (ՏՀԶԿ)</t>
  </si>
  <si>
    <t>Արտահանող ընկերությունների միջին աշխատավարձի աճի տեմպի և մասնավոր ընկերությունների միջին աշխատավարձերի աճի տեմպի հարաբերությունը</t>
  </si>
  <si>
    <t xml:space="preserve">Արտադրական սարքավորումների ձեռքբերման լիզինգային ծրագրի շահառու կազմակերպությունների հարկերի փոփոխությունը </t>
  </si>
  <si>
    <t>Հայ արտահանողների նկատմամբ Վրաստանի կողմից կիրառվող արտահանման տարանցիկ ծախսերի փոփոխությունը</t>
  </si>
  <si>
    <t>Արտահանողների կարողությունների ցուցանիշի փոփոխություն</t>
  </si>
  <si>
    <t>Տեղական արտահանման աճի և ընդհանուր ադմինիստրատիվ ծախսերի հարաբերության աճը</t>
  </si>
  <si>
    <t>M4.2.2</t>
  </si>
  <si>
    <t>Անհոլտ-Իփսոսի ազգային բրենդի ինդեքսի առկայությունը</t>
  </si>
  <si>
    <t xml:space="preserve">Անհոլտ-Իփսոսի ազգային բրենդի ինդեքս </t>
  </si>
  <si>
    <t>Ipsos: https://www.ipsos.com/sites/default/files/ct/news/documents/2023-10/NBI_2023_Press_Release_Supplemental_Deck_WEB.pdf</t>
  </si>
  <si>
    <t>Արտաքին գործերի նախարարություն, Էկոնոմիկայի նախարարություն</t>
  </si>
  <si>
    <t>Առևտրի հաշվեկշիռ (տեղական արտահանմամբ) ՀՆԱ հարաբերակցություն</t>
  </si>
  <si>
    <t xml:space="preserve">Բանակցել Իփսոս՝ շուկայի հետազոտական և խորհրդատվական համաշխարհային ընկերության հետ՝ Հայաստանը ներառելու Անհոլտ-Իփսոսի Ազգային բրենդի ինդեքսի համատեքստում </t>
  </si>
  <si>
    <t>Տեղական արտահանման նպաստումը ՀՆԱ աճին</t>
  </si>
  <si>
    <t>Այս ցուցանիշը հաշվարկվում է` նախորդ տարվա ՀՆԱ կառուցվածքում (ծախսային եղանակով հաշվարկված) տեղական արտահանման մասնաբաժինը բազմապատկելով նախորդ տարվա նկատմամբ ունեցած արտահանման աճի ցուցանիշով:</t>
  </si>
  <si>
    <t>Այս ցուցանիշը հաշվարկվում է հետևյալ կերպ.
(Արտահանում-Ներմուծում)/ՀՆԱ</t>
  </si>
  <si>
    <t>Այս ցուցանիշը հաշվարկվում է` արտահանելի ոլորտների (NACE  A,B,C,I,H,M,N,J,K sections) ընդհանուր համախառն արժեքը բաժանելով արտահանելի ոլորտների աշխատողների միջին տարեկան թվաքանակի վրա</t>
  </si>
  <si>
    <t>Այս ցուցանիշը կազմված է մի քանի հստակ, ճշգրիտ և փաստահենք փոփոխականներից, որոնք կապված են առևտրին վերաբերվող առկա քաղաքականությունների և կանոնակարգերի, ինչպես նաև դրանց գործնական կիրառման հետ:</t>
  </si>
  <si>
    <t>Այս ցուցանիշը նպատակ ունի արտացոլել Արտահանողների բավարարվածության ցուցանիշի մասով գրանցված դրական կամ բացասական փոփոխությունը: Քանի որ այս ցուցանիշի համար ներկայումս չկան ելակետային արժեքներ, դրա թիրախները սահմանվել են՝ ցույց տալու արտահանողների բավարարվածության ցուցանիշի փոփոխությունը ելակետային տարվա` 2025 թվականի համեմատ: Ցուցանիշը հաշվարկվել է հետևյալ կերպ.
1. Հաշվարկել Արտահանողների բավարարվածության ցուցանիշը ելակետային տարվա`  2025 թվականի համար` կիրառելով սահմանված մեթոդաբանությունը
2. Հաշվարկել Արտահանողների բավարարվածության ցուցանիշի փոփոխությունը ելակետային տարվա նկատմամբ` կիրառելով հետևյալ բանաձևը.  
Արտահանողների բավարարվածության ցուցանիշ X տարվա համար  / Ելակետային տարվա Արտահանողների բավարարվածության ցուցանիշ - 1.</t>
  </si>
  <si>
    <t>Այս ցուցանիշը նպատակ ունի արտացոլել Միջգերատեսչական համագործակցության ցուցանիշի մասով գրանցված դրական կամ բացասական փոփոխությունը: Քանի որ այս ցուցանիշի համար ներկայումս չկան ելակետային արժեքներ, դրա թիրախները սահմանվել են՝ ցույց տալու միջգերատեսչական համագործակցության ցուցանիշի փոփոխությունը ելակետային տարվա` 2025 թվականի համեմատ: Ցուցանիշը հաշվարկվել է հետևյալ կերպ.
1. Հաշվարկել Միջգերատեսչական համագործակցության ցուցանիշը ելակետային տարվա`  2025 թվականի համար` կիրառելով սահմանված մեթոդաբանությունը
2. Հաշվարկել Միջգերատեսչական համագործակցության ցուցանիշի փոփոխությունը ելակետային տարվա նկատմամբ` կիրառելով հետևյալ բանաձևը.  
Միջգերատեսչական համագործակցության ցուցանիշ X տարվա համար  / Ելակետային տարվա Միջգերատեսչական համագործակցության ցուցանիշ - 1.</t>
  </si>
  <si>
    <t>Այս ցուցանիշը նպատակ ունի արտացոլել Արտահանողների բավարարվածության ցուցանիշի մասով գրանցված դրական կամ բացասական փոփոխությունը: Քանի որ այս ցուցանիշի համար ներկայումս չկան ելակետային արժեքներ, դրա թիրախները սահմանվել են՝ ցույց տալու արտահանողների բավարարվածության ցուցանիշի փոփոխությունը ելակետայի տարվա` 2025 թվականի համեմատ: Ցուցանիշը հաշվարկվել է հետևյալ կերպ.
1. Հաշվարկել Արտահանողների բավարարվածության ցուցանիշը ելակետային տարվա`  2025 թվականի համար` կիրառելով սահմանված մեթոդաբանությունը
2. Հաշվարկել Արտահանողների բավարարվածության ցուցանիշի փոփոխությունը ելակետային տարվա նկատմամբ` կիրառելով հետևյալ բանաձևը. 
Արտահանողների բավարարվածության ցուցանիշ X տարվա համար  / Ելակետային  տարվա Արտահանողների բավարարվածության ցուցանիշ - 1.</t>
  </si>
  <si>
    <t>Հարցման/հետազոտության մեթոդաբանությունը և հարցաթերթը մշակվելու է</t>
  </si>
  <si>
    <t>Այս ցուցանիշը հաշվարկվում է` արտահանման գործընկեր յուրաքանչյուր երկրի շուկայական մասնաբաժինը (ըստ դոլարային արտահայտությամբ ծավալի) բարձրացնելով քառակուսի, ապա ստացված արժեքները գումարելով</t>
  </si>
  <si>
    <t>Այս ցուցանիշը հաշվարկվում է` հիմնվելով հետևյալի վրա:
1. ԵԱՏՄ երկրներից ապրանքային ընդհանուր արտահանման մեջ (ԱՄՆ դոլար) Հայաստանի մասնաբաժին =  Հայաստանից ապրանքային ընդհանուր արտահանում (ԱՄՆ դոլար)  / ԵԱՏՄ երկրներից ապրանքային  ընդհանուր արտահանում (ԱՄՆ դոլար)
2. Հայաստանից ապրանքային ընդհանուր արտահանման (ԱՄՆ դոլար) աճ = տրված տարվա ընթացքում Հայաստանից ապրանքային ընդհանուր արտահանում  / նախորդ տարվա ընթացքում Հայաստանից ապրանքային ընդհանուր արտահանում  - 1 
3. նպաստում= Հայաստանի մասնաբաժինը ԵԱՏՄ երկրներից ապրանքային ընդհանուր արտահանման մեջ  * Հայաստանի ապրանքային ընդհանուր արտահանման աճը * 100</t>
  </si>
  <si>
    <t>Այս ցուցանիշը նպատակ ունի արտացոլել Կարգավորող և վարչական շրջանակի դյուրինության ցուցանիշի  մասով գրանցված դրական կամ բացասական փոփոխությունը: Քանի որ այս ցուցանիշի համար ներկայումս չկան ելակետային արժեքներ, դրա թիրախները սահմանվել են՝ ցույց տալու Կարգավորող և վարչական շրջանակի դյուրինության ցուցանիշի փոփոխությունը ելակետային տարվա` 2025 թվականի համեմատ: Ցուցանիշը հաշվարկվել է հետևյալ կերպ.
1. Հաշվարկել Կարգավորող և վարչական շրջանակի դյուրինության ցուցանիշը ելակետային տարվա`  2025 թվականի համար` կիրառելով սահմանված մեթոդաբանությունը
2. Հաշվարկել Կարգավորող և վարչական շրջանակի դյուրինության ցուցանիշի փոփոխությունը ելակետային տարվա նկատմամբ` կիրառելով հետևյալ բանաձևը.  
Կարգավորող և վարչական շրջանակի դյուրինության ցուցանիշ   X տարվա համար  / Ելակետային տարվա Կարգավորող և վարչական շրջանակի դյուրինության ցուցանիշ - 1.</t>
  </si>
  <si>
    <t>Այս ցուցանիշը նպատակ ունի արտացոլել Արտահանման գործընթացի միջին տևողության  մասով գրանցված դրական կամ բացասական փոփոխությունը: Քանի որ այս ցուցանիշի համար ներկայումս չկան ելակետային արժեքներ, դրա թիրախները սահմանվել են՝ ցույց տալու Արտահանման գործընթացի միջին տևողության փոփոխությունը ելակետային տարվա` 2024 թվականի համեմատ: Ցուցանիշը հաշվարկվել է հետևյալ կերպ.
1. Հաշվարկել Արտահանման գործընթացի միջին տևողությունը ելակետային տարվա`  2024 թվականի համար` կիրառելով սահմանված մեթոդաբանությունը
2. Հաշվարկել Արտահանման գործընթացի միջին տևողության փոփոխությունը ելակետային տարվա նկատմամբ` կիրառելով հետևյալ բանաձևը:  
Արտահանման գործընթացի միջին տևողություն   X տարվա համար  / Ելակետային տարվա Արտահանման գործընթացի միջին տևողություն - 1.</t>
  </si>
  <si>
    <t>Մեթոդաբանությունը ներկայացված է այստեղ https://lpi.worldbank.org/sites/default/files/2023-04/Methodology_LPI_survey.pdf</t>
  </si>
  <si>
    <t>Այս ցուցանիշը նպատակ ունի արտացոլել Կարգավորման հաստատման ժամանակի մասով գրանցված դրական կամ բացասական փոփոխությունը: Քանի որ այս ցուցանիշի համար ներկայումս չկան ելակետային արժեքներ, դրա թիրախները սահմանվել են՝ ցույց տալու Կարգավորման հաստատման ժամանակի փոփոխությունը ելակետային տարվա` 2024 թվականի համեմատ: Ցուցանիշը հաշվարկվել է հետևյալ կերպ.
1. Հաշվարկել Կարգավորման հաստատման ժամանակը ելակետային տարվա`  2024 թվականի համար` կիրառելով սահմանված մեթոդաբանությունը
2. Հաշվարկել Կարգավորման հաստատման ժամանակի փոփոխությունը ելակետային տարվա նկատմամբ` կիրառելով հետևյալ բանաձևը.  
Կարգավորման հաստատման ժամանակը   X տարվա համար  / Ելակետային տարվա Կարգավորման հաստատման ժամանակը - 1.</t>
  </si>
  <si>
    <t>Լոգիստիկ արդյունավետության ինդեքսը (LPI) հաշվարկվում է՝ երկրի գնահատականների միջին կշռված արժեքը հաշվելով վեց հիմնական չափումներում (առավելագույնը՝ 5):</t>
  </si>
  <si>
    <t>Այս ցուցանիշը նախատեսված է գնահատելու Փոխադրումների դյուրացման ցուցանիշի փոփոխությունները։ Քանի որ այս ցուցանիշի համար ելակետային ցուցանիշներ չկա, որպես ելակետային ցուցանիշ պետք է դիտարկել 2025 թվականի ցուցանիշը։ Հետագայում Փոխադրումների դյուրացման ցուցանիշի փոփոխությունները 2025 թվականի ելակետային ցուցանիշի համեմատ կարող են հաշվարկվել հետևյալ բանաձևով.
Փոխադրումների դյուրացման ցուցանիշը X տարվա համար / Փոխադրումների դյուրացման ցուցանիշը 2025 թվականի ելակետային տարվա համար։</t>
  </si>
  <si>
    <t>Ցուցանիշը հաշվարկվում է՝ միջազգային կազմակերպությունների (MNCs) կողմից իրականացված օտարերկրյա ուղղակի ներդրումների (FDI) ծավալը բաժանելով ընդհանուր օտարերկրյա ուղղակի ներդրումների ծավալի վրա։</t>
  </si>
  <si>
    <t>Ցուցանիշը հաշվարկվում է՝ միջազգային կազմակերպությունների կողմից վճարված հարկերը բաժանելով ընդհանուր հարկերի վրա։</t>
  </si>
  <si>
    <t>Այս ցուցանիշը նախատեսված է գնահատելու շահառու կազմակերպությունների կողմից վճարված հարկերի  փոփոխությունը։ Քանի որ այս ցուցանիշի համար նախնական արժեք չկա, ելակետային արժեքը պետք է սահմանել 2025 թվականի (ելակետային տարի) համար։ Շահառու կազմակերպությունների կողմից վճարված հարկերի բաժնի փոփոխությունները 2025 թվականի ելակետային ցուցանիշի համեմատ կարող են հաշվարկվել հետևյալ բանաձևով.
Շահառու կազմակերպությունների կողմից վճարված հարկերի բաժինը X տարվա համար / Շահառու կազմակերպությունների կողմից վճարված հարկերի բաժինը 2025 թվականի ելակետային տարվա համար։</t>
  </si>
  <si>
    <t xml:space="preserve">Այս ցուցանիշը հաշվարկվում է` տրված տարվա ընթացքում հայ արտահանողների նկատմամբ Վրաստանի կողմից կիրառված տարանցիկ ծախսերը բաժանելով նախորդ տարվա ցուցանիշին </t>
  </si>
  <si>
    <t>Այս ցուցանիշը ենթադրում է Թուրքիայի տարածքով ցամաքային եղանակով իրականացված ապրանքային արտահանման` ցամաքային եղանակով Հայաստանից իրականացված ընդհանուր ապրանքային արտահանման տվյալ տարվա մասնաբաժնի  և նախորդ տարվա նույն ցուցանիշի տարբերությունը</t>
  </si>
  <si>
    <t>Իրանի տարածքով  ցամաքային եղանակով իրականացված ապրանքային արտահանման մասնաբաժինը ցամաքային եղանակով իրականացված ընդհանուր ապրանքային արտահանման մեջ (տ.կ.)</t>
  </si>
  <si>
    <t>Այս ցուցանիշը ենթադրում է Իրանի տարածքով ցամաքային եղանակով իրականացված ապրանքային արտահանման` ցամաքային եղանակով Հայաստանից իրականացված ընդհանուր ապրանքային արտահանման տվյալ տարվա մասնաբաժնի  և նախորդ տարվա նույն ցուցանիշի տարբերությունը</t>
  </si>
  <si>
    <t xml:space="preserve">Այս ցուցանիշը հաշվարկվում է`  Հայաստանից ԵԱՏՄ հետ ազատ առևտրի համաձայնագրեր ունեցող երկրներ ապրանքային արտահանումը (ԱՄՆ դոլար) բաժանելով Հայաստանից ընդհանուր ապրանքային արտահանմանը (ԱՄՆ դոլար) </t>
  </si>
  <si>
    <t>Այս ցուցանիշը հաշվարկվում է հետևյալ բանաձևով.
Հայաստանից  ԵԱՏՄ երկրներ, բացի Ռուսաստանից (Ղազախստան+Ղրղզստանի Հանրապետություն+Բելառուս) ապրանքային արտահանում (ԱՄՆ դոլար) / Հայաստանից ԵԱՏՄ երկրներ (Ռուսաստան+Ղազախստան+ Ղրղզստանի Հանրապետություն+Բելառուս) ապրանքային արտահանում</t>
  </si>
  <si>
    <t>Այս ցուցանիշը հաշվարկվում է` Հայաստանից ապրանքային ընդհանուր արտահանումը (ԱՄՆ դոլար) դեպի այն երկրներ, որոնց հետ առկա են ազատ առևտրի համաձայնագրեր, բաժանելով ԵԱՏՄ երկրներից ապրանքային ընդհանուր արտահանմանը (ԱՄՆ դոլար)</t>
  </si>
  <si>
    <t>Այս ցուցանիշը հաշվարկվում է` դեպի ԵՄ երկրներ ապրանքային արտահանումը (ԱՄՆ դոլար) բաժանելով Հայաստանի ընդհանուր ապրանքային արտահանմանը</t>
  </si>
  <si>
    <t>Նոր ապրանքը սահմանվում է արպես ապրանք, որը տվյալ տարվա ընթացքում ունեցել է 1 մլն ԱՄՆ դոլարից ավելի արտահանում, իսկ նախորդ տարվա ընթացքում` 1 մլն ԱՄՆ դոլարից պակաս արտահանում:  
Ցուցանիշը հաշվարկվում է հետևյալ կերպ: 
1. հաշվարկել նոր ապրանքների (HS 6-նիշ) քանակը` համաձայն սահմանման
2. հաշվարկել կորցրած ապրանքների (HS 6-նիշ) քանակը` համաձայն սահմանման (ապրանքներ, որոնց արտահանումը տվյալ տարվա ընթացքում եղել է 1 մլն ԱՄՆ դոլարից պակաս, բայց որը նախորդ տարվա ընթացքում եղել է 1 մլն ԱՄՆ դոլարից ավելի) 
3. հաշվարկել նոր և կորցրած ապրանքների տարբերությունը</t>
  </si>
  <si>
    <t>Նոր արտահանողը սահմանվում է արպես արտահանող, որը տվյալ տարվա ընթացքում ունեցել է 1 մլն ԱՄՆ դոլարից ավելի արտահանում, իսկ նախորդ տարվա ընթացքում` 1 մլն ԱՄՆ դոլարից պակաս արտահանում:  
Ցուցանիշը հաշվարկվում է հետևյալ կերպ: 
1. հաշվարկել նոր արտահանողների քանակը` համաձայն սահմանման
2. հաշվարկել կորցրած արտահանողների քանակը` համաձայն սահմանման (ապրանքներ, որոնց արտահանումը տվյալ տարվա ընթացքում եղել է 1 մլն ԱՄՆ դոլարից պակաս, բայց որը նախորդ տարվա ընթացքում եղել է 1 մլն ԱՄՆ դոլարից ավելի) 
3. հաշվարկել նոր և կորցրած արտահանողների տարբերությունը</t>
  </si>
  <si>
    <t xml:space="preserve">Ցուցանիշը հաշվարկվում է` զգայուն ապրանքների արտահանումը, որոնց հնարավոր է հետևել, բաժանելով Հայաստանից ընդհանուր ապրանքային արտահանմանը </t>
  </si>
  <si>
    <t>Ցուցանիշը հաշվարկվում է՝ Հայաստանի չմասնակցած հանդիպումների և քննարկումների քանակը բաժանելով հանդիպումների և քննարկումների ընդհանուր քանակի վրա</t>
  </si>
  <si>
    <t>Այս ցուցանիշը նախատեսված է գնահատելու Բազմակողմ զարգացման բանկերից ենթակառուցվածքների համար ներդրումների փոփոխությունները։ Քանի որ այս ցուցանիշի համար ելակետային ցուցանիշներ չկան, որպես ելակետային ցուցանիշ պետք է դիտարկել 2025 թվականի ցուցանիշը։ Հետագայում բազմակողմ զարգացման բանկերից ներդրումների փոփոխությունները 2025 թվականի ելակետային ցուցանիշի համեմատ կարող են հաշվարկվել հետևյալ բանաձևով.
Բազմակողմ զարգացման բանկերից ներդրումները X տարվա համար / Բազմակողմ զարգացման բանկերից ներդրումները 2025 թվականի ելակետային տարվա համար։</t>
  </si>
  <si>
    <t>Այս ցուցանիշը հաշվարկվում է` Հայաստանի  ընդհանուր ապրանքային արտահանման մեջ HS 6-նիշ ապրանքախմբերի մասնաբաժինները քառակուս բարձրացնելու և դրանց արժեքները գումարմելու միջոցով։</t>
  </si>
  <si>
    <t xml:space="preserve">Այս ցուցանիշը հաշվարկվում է հետևյալ կերպ. 
1. հաշվարկել էլեկտրոնային առևտրի հարթակների միջոցով իրականացված արտահանման մասնաբաժինը, որը հաշվարկվում է` էլեկտրոնային առևտրի հարթակների միջոցով իրականացված արտահանումը (ԱՄՆ դոլար) բաժանելով Հայաստանից ընդամենն ապրանքային արտահանմանը (ԱՄՆ դոլար)
2. հաշվարկել էլեկտրոնային առևտրի հարթակների միջոցով իրականացված արտահանամն` տվյալ և նախորդ տարվա մասնաբաժինների տարբերությունը </t>
  </si>
  <si>
    <t xml:space="preserve">Ցուցանիշը հաշվարկվում է` դեպի թիրախային շուկաներ (Ռուսաստանից բացի) ապրանքային արտահանումը (ԱՄՆ դոլար) բաժանելով Հայաստանից ընդհանուր ապրանքային արտահանմանը (ԱՄՆ դոլար) </t>
  </si>
  <si>
    <t>Ռուսաստանից բացի մյուս թիրախային շուկաներ ապրանքային արտահանման մասնաբաժինն ընդհանուր ապրանքային արտահանման մեջ</t>
  </si>
  <si>
    <t xml:space="preserve">Այս ցուցանիշը հաշվարկվում է` բեռնափոխադրումային թռիչքների պետական ֆինանսավորումը բաժանելով դրանց ընդհանուր ֆինանսավորմանը </t>
  </si>
  <si>
    <t>Օդային ճանապարհով իրականացված ապրանքային արտահանման մասնաբաժինն ընդհանուր ապրանքային արտահանման մեջ (առանց ոսկու և ադամանդի, HS 2-նիշ մակարդակում)</t>
  </si>
  <si>
    <t>Այս ցուցանիշը հաշվարկվում է` օդային ճանապարհով իրականացված ապրանքային արտահանումը (ԱՄՆ դոլար) բաժանելով ընդհանուր ապրանքային արտահանմանը (ԱՄՆ դոլար)  (առանց ոսկու և ադամանդի, HS 2-նիշ մակարդակում)</t>
  </si>
  <si>
    <t xml:space="preserve">Ցուցանիշը հաշվարկվում է` թիրախային շուկաներում պահեստների շրջանառությունը բաժանելով թիրախային շուկաների ապրանքային արտահանմանը </t>
  </si>
  <si>
    <t>Թիրախային շուկաներում պահեստների շրջանառության և առաջնահերթ շուկաներ ընդհանուր ապրանքային արտահանման հարաբերությունը</t>
  </si>
  <si>
    <t xml:space="preserve">Ցուցանիշը հաշվարկվում է` Հայաստանով օդային ճանապարհով տարանցիկ արտահանումը բաժանելով Հայաստանից օդային ճանապարհով ընդհանուր շրջանառությանը </t>
  </si>
  <si>
    <t>Ցուցանիշը հաշվարկվում է հետևյալ բանաձևով.
1 կմ-ի` ըտ ուղղության կշռված միջին արժեք X տարվա համար / 1 կմ-ի` ըտ ուղղության կշռված միջին արժեք նախորդ տարվա համար -1</t>
  </si>
  <si>
    <t xml:space="preserve">Ցուցանիշը հաշվարկվում է` առևտրի տների միջոցով ապրանքների և ծառայությունների արտահանումը (ԱՄՆ դոլար) բաժանելով դեպի թիրախային շուկաներ ընդհանուր արտահանմանը </t>
  </si>
  <si>
    <t xml:space="preserve">Ընկերությունը համարվում է արտահանող, եթե վերջինիս արտահանումը տրված տարվա ընթացքում գերազանցում է 1 մլն ԱՄՆ դոլարը </t>
  </si>
  <si>
    <t>Արտահանող ընկերությունների միջին աշխատավարձի աճի տեմպը (ավելի քան 1 մլն դրամ արտահանում) պետք է բաժանել մասնավոր ընկերությունների (50+ աշխատող) միջին աշխատավարձի աճի տեմպին:</t>
  </si>
  <si>
    <t>Յուրաքանչյուր ընկերության արտահանումը պետք է բաժանել աշխատողների միջին տարեկան թվաքանակին, որից հետո պետք է հաշվարկել միջինը (ԱՄՆ դոլար)</t>
  </si>
  <si>
    <t xml:space="preserve">Ցուցանիշը հաշվարկվում է հետևյալ կերպ. 
1. «Արտահանման ինկուբատոր» ծրագրի շահառու արտահանողների ապրանքային արտահանման մասնաբաժինն ընդհանուր ապրանքային արտահանման մեջ 2027 թվականի և հետագա տարիների համար, որը հաշվարկվում է` «Արտահանման ինկուբատոր» ծրագրի շահառու արտահանողների ապրանքային արտահանումը բաժանելով ընդհանուր ապրանքային արտահանմանը (ԱՄՆ դոլար)
2.  «Արտահանման ինկուբատոր» ծրագրի շահառու արտահանողների ապրանքային արտահանման մասնաբաժնի տարբերությունը, որը հաշվարկվում է հետևյալ կերպ. 
«Արտահանման ինկուբատոր» ծրագրի շահառու արտահանողների ապրանքային արտահանման մասնաբաժինը X տարվա համար -  «Արտահանման ինկուբատոր» ծրագրի շահառու արտահանողների ապրանքային արտահանման մասնաբաժինը ելակետային 2027 թվականի համար </t>
  </si>
  <si>
    <t xml:space="preserve">Ցուցանիշը հաշվարկվում է` առանցքային ապրանքների արտահանումը բաժանելով ընդհանուր ապրանքային արտահանման վրա </t>
  </si>
  <si>
    <t>Ցուցանիշը հաշվերկվել է` ապրանքային արտահանման դոլարային ծավալը բաժանելով ապրանքային արտահանման ֆիզիկական ծավալին</t>
  </si>
  <si>
    <t>Երկրների դասակարգում, որը հիմնված է նրանց արտահանման զամբյուղի բազմազանության և բարդության վրա: Այն երկրները, որոնք օժտված են արտադրողական նոու-հաուի մեծ բազմազանությամբ, հատկապես բարդ մասնագիտացված նոու-հաուով, կարող են արտադրել բարդ արտադրանքի մեծ բազմազանություն:</t>
  </si>
  <si>
    <t>Այս ցուցանիշը նպատակ ունի արտացոլել Արտահանողների կարողությունների ցուցանիշի մասով գրանցված դրական կամ բացասական փոփոխությունը: Քանի որ այս ցուցանիշի համար ներկայումս չկան ելակետային ցուցանիշներ, դրա թիրախները սահմանվել են՝ ցույց տալու արտահանողների բավարարվածության ցուցանիշի փոփոխությունը ելակետային տարվա` 2025 թվականի համեմատ: Ցուցանիշը հաշվարկվել է հետևյալ կերպ.
1. Հաշվարկել Արտահանողների կարողությունների ցուցանիշը ելակետային տարվա`  2025 թվականի համար` կիրառելով սահմանված մեթոդաբանությունը
2. Հաշվարկել Արտահանողների կարողությունների ցուցանիշի փոփոխությունը ելակետային տարվա նկատմամբ` կիրառելով հետևյալ բանաձևը:  
Արտահանողների կարողությունների ցուցանիշ X տարվա համար  / Ելակետային տարվա Արտահանողների կարողությունների ցուցանիշ - 1.</t>
  </si>
  <si>
    <t>Ցուցանիշը հաշվարկվում է` գործընկեր յուրաքանչյուր երկրի շուկայական մասնաբաժինը բարձրացնելով քառակուսի, ապա գումարելով ստացված արժեքները:</t>
  </si>
  <si>
    <t xml:space="preserve">Ցուցանիշը հաշվարկվում է` դեպի թիրախային շուկաներ (առանց Ռուսաստանի) արտահանումը (ԱՄՆ դոլար) բաժանելով  ընդհանուր ապրանքային արտահանմանը (ԱՄՆ դոլար) </t>
  </si>
  <si>
    <t>Այս ցուցանիշը հաշվարկվում է՝ գնված ուսումնասիրությունների քանակը բաժանելով շահառուների թվին</t>
  </si>
  <si>
    <t>Այս ցուցանիշը հաշվարկվում է` առանցքային ապրանքների արտահանումը (ԱՄՆ դոլար) բաժանելով դեպի թիրախային շուկաներ ընդհանուր ապրանքային արտահանմանը (ԱՄՆ դոլար)</t>
  </si>
  <si>
    <t>Այս ցուցանիշը հաշվարկվում է հետևյալ կերպ.  
մեկ կնքված պայմանագրի հաշվով շահառուի արժեքը տվյալ տարվա համար / մեկ կնքված պայմանագրի հաշվով շահառուի արժեքը նախորդ տարվա համար -1: Խնդրում ենք նկատի ունենալ, որ, քանի որ միջոցառումը նախատեսված է 2027-2030 թվականների համար, ցուցանիշը հնարավոր կլինի հաշվարկել 2028 թվականից։</t>
  </si>
  <si>
    <t xml:space="preserve">Անհոլտ-Իփսոսի ազգային բրենդի ինդեքսն ամենամյա հետազոտություն է, որն անցկացվում է 2008 թվականից՝ ամփոփելով աշխարհի երկրների մասին պատկերացումները:
</t>
  </si>
  <si>
    <t>Համաշխարհային Բանկ</t>
  </si>
  <si>
    <t>Ցուցանիշը հաշվարկվում է հետևյալ կերպ.
1. հաշվարկել հասանելիության չափումները ելակետային 2025 թվականի համար
2. հաշվարկել հասանելիության չափումների փոփոխությունը հաջորդ տարիներին, որն իրականացվում է հետևյալ կերպ. 
Հասանելիության չափումները X տարվա համար / Հասանելիության չափումները ելակետային 2025 թվականի համար - 1</t>
  </si>
  <si>
    <t>Ցուցանիշը հաշվարկվում է հետևյալ կերպ.
1. հաշվարկել ներգրավվածության չափումները ելակետային 2025 թվականի համար
2. հաշվարկել ներգրավվածության չափումների փոփոխությունը հաջորդ տարիներին, որն իրականացվում է հետևյալ կերպ. 
Ներգրավվածության չափումները X տարվա համար / Ներգրավվածության չափումները ելակետային 2025 թվականի համար - 1</t>
  </si>
  <si>
    <t>Տեղական արտահանման աճի (դրամական արտահայտությամբ) և արտահանման խթանման ծախսերի հարաբերություն</t>
  </si>
  <si>
    <t>Ցուցանիշը հաշվարկվում է` որպես յուրաքանչյուր տարվա տեղական արտահանման (ապրանքներ և ծառայություններ) աճը (դրամական արտահայտությամբ) բաժանելով ընթացիկ տարվա արտահանման խթանման ծախսերի վրա (ելակետային տարվա համար՝ բաժանված նախորդ տարվա փաստացի ծախսերի վրա)</t>
  </si>
  <si>
    <t xml:space="preserve">Ցուցանիշը հաշվարկվում է` որպես յուրաքանչյուր տարվա տեղական արտահանման (ապրանքներ և ծառայություններ) աճը (դրամական արտահայտությամբ) բաժանելով ընդհանուր ադմինիստրատիվ ծախսերի հարաբերության աճին (դրամային արտահայտությամբ) </t>
  </si>
  <si>
    <t>Այս ցուցանիշը նպատակ ունի արտացոլել Արտահանողների բավարարվածության ցուցանիշի մասով գրանցված դրական կամ բացասական փոփոխությունը: Քանի որ այս ցուցանիշի համար ներկայումս չկան ելակետային արժեքներ, դրա թիրախները սահմանվել են՝ ցույց տալու Արտահանողների բավարարվածության ցուցանիշի փոփոխությունը ելակետայի տարվա` 2025 թվականի համեմատ: Ցուցանիշը հաշվարկվել է հետևյալ կերպ.
1. Հաշվարկել Արտահանողների բավարարվածության ցուցանիշը ելակետային տարվա`  2025 թվականի համար` կիրառելով սահմանված մեթոդաբանությունը
2. Հաշվարկել Արտահանողների բավարարվածության ցուցանիշի փոփոխությունը ելակետային տարվա նկատմամբ` կիրառելով հետևյալ բանաձևը. 
Արտահանողների բավարարվածության ցուցանիշ X տարվա համար  / Ելակետային  տարվա Արտահանողների բավարարվածության ցուցանիշ - 1.</t>
  </si>
  <si>
    <t>Ցուցանիշը հաշվարկվում է` արտահանման ապահովագրական պորտֆելը բաժանելով ընդհանուր արտահանմանը</t>
  </si>
  <si>
    <t>Ցուցանիշը հաշվարկվում է` տրամադրված ֆինանսավորումը բաժանելով տեղական ապրանքային արտահանմանը (դրամական արտահայտությամբ)</t>
  </si>
  <si>
    <t>Ցուցանիշը հաշվարկվում է հետևյալ կերպ.
Տեղական արտահանողների կողմից ֆինանսական հեջավորման գործարքների ընդհանուր ծավալը X տարվա համար / Տեղական արտահանողների կողմից ֆինանսական հեջավորման գործարքների ընդհանուր ծավալը նախորդ տարվա համար -1</t>
  </si>
  <si>
    <t>Տեղական արտահանողների կողմից ֆինանսական հեջավորման գործարքների ընդհանուր ծավալի փոփոխությունը</t>
  </si>
  <si>
    <t>Ռուսաստանից բացի մյուս թիրախային շուկաներ ապրանքային արտահանման մասնաբաժինն ընդհանուր ապրանքային  արտահանման մեջ</t>
  </si>
  <si>
    <t>Ցուցանիշը հաշվարկվում է հետևյալ կերպ. 
շահառու կազմակերպությունների հարկերը X տարվա համար / շահառու կազմակերպությունների հարկերը ելակետային 2026 թվականին - 1</t>
  </si>
  <si>
    <t>Ցուցանիշը հաշվարկվում է հետևյալ կերպ.
Հայաստանից առևտրային տներ ունեցող երկրներ ապրանքային արտահանումը X տարվա համար / Հայաստանից առևտրային տներ ունեցող երկրներ ապրանքային արտահանումը նախորդ տարվա համար -1</t>
  </si>
  <si>
    <t>Հայաստանից առևտրային տներ ունեցող երկրներ ապրանքային արտահանման փոփոխություն, %</t>
  </si>
  <si>
    <t>Իրագործելիության աստիճան</t>
  </si>
  <si>
    <t>Հեշտ իրագործելի</t>
  </si>
  <si>
    <t>Իրագործելի</t>
  </si>
  <si>
    <t>Դժվար իրագործելի</t>
  </si>
  <si>
    <t>Այս միջոցառման նպատակն է մշակել և ստեղծել համապարփակ համակարգ, որը երաշխավորում է, որ Հայաստանից արտահանվող ապրանքները լիովին համապատասխանում են անհրաժեշտ որակի չափանիշներին ու կարգավորող պահանջներին: Այս ստանդարտների պահպանումն ապահովելու պատասխանատվությունը կրում են ոչ միայն հայկական ապրանքներ ներկրողները, այլ նաև Հայաստանը՝ որպես արտահանող երկիր: Հայկական արտահանման որակի և կանոնակարգման հետ կապված խնդիրների լուծումը շատ կարևոր է, քանի որ այս ստանդարտներին չհամապատասխանելը կարող է հանգեցնել լուրջ հեղինակության ռիսկերի, ինչպես նաև Հայաստանի համար համաշխարհային շուկայում այլ հետևանքների: Այս նախաձեռնությունն ուղղված է երաշխավորելու, որ հայկական արտադրանքը բավարարում է հիմնական առաջնահերթ արտահանման շուկաների խիստ պահանջներին՝ դրանով իսկ նպաստելով շուկայի արդյունավետ ներթափանցմանը և պահպանելով Հայաստանի մրցակցային առավելությունն այս երկրներում:</t>
  </si>
  <si>
    <t>Միջոցառումը ենթադրում է արտահանման ողջ գործընթացին հետևելու և մշտադիտարկման համապարփակ համակարգ` նախապատրաստման սկզբնական փուլերից մինչև ապրանքների վերջնական առաքումը: Միջոցառման նպատակն է ապահովել թափանցիկություն և հաշվետվողականություն արտահանման բոլոր փուլերում` դրանով իսկ պարզեցնելով գործընթացը և ապահովելով ավելի սահուն գործառնություններ ու համապատասխանություն բոլոր կանոնակարգերին: Որոշ օրինակներ, որոնք կարող են ծառայել այս նպատակին, ներկայացված են ստորև.
Ռադիոհաճախականության նույնականացում (RFID),
Գլոբալ տեղորոշման համակարգ (GPS),
Իրերի ինտերնետ (IoT),
Բլոկչեյն տեխնոլոգիա,
Էլեկտրոնային տվյալների փոխանակում (EDI),
Ընդլայնված հետագծման ծրագրակազմ:</t>
  </si>
  <si>
    <t>Միջոցառումը կենտրոնանում է առաջնահերթ 25 ապրանքային խմբերի հետ անմիջականորեն կապված առաջատար միջազգային հաստատությունների և կազմակերպությունների հետ կապերի և անդամակցության վրա:
Միջազգային կառույցներին անդամակցությունը ռազմավարական նպատակ ունի բարձրացնելու Հայաստանի` իր առաջնահերթ ապրանքների հետ կապված տեսանելիությունը: Մասնակցելով այս գլոբալ հարթակներին՝ Հայաստանը բարձրացնում է իր միջազգային ճանաչումը՝ ապահովելով ավելի լայն հասանելիություն դեպի շուկա և ամրապնդելով իր  ներկայությունը միջազգային շուկայում: Այս ներգրավվածությունը ոչ միայն խթանում է հայկական արտադրանքի ճանաչելիությունն ավելի լայն լսարանի համար, այլ նաև ստեղծում է արժեքավոր ցանցային հնարավորություններ, ռազմավարական գործընկերություններ և ոլորտի մասին պատկերացումների հասանելիություն: Ավելին, այն նպաստում է Հայաստանի ջանքերին՝  ապահովելով բարենպաստ քաղաքականության և չափանիշների պաշտպանությանը, ինչը, ի վերջո, նպաստում է արտահանման աճին, ներդրումների ներգրավմանը և ընդհանուր տնտեսական զարգացմանը:
Օրինակներից մի քանիսը ներառում են, բայց չեն սահմանափակվում հետևյալով.
Մոլիբդենի միջազգային ասոցիացիա (IMOA)
Ցինկի միջազգային ասոցիացիա
Մաքուր և կիրառական քիմիայի միջազգային միություն
Պղնձի միջազգային ասոցիացիա</t>
  </si>
  <si>
    <t>Միջոցառումը կենտրոնանում է  առաջնահերթ 25 ապրանքների վրա, որոնք բացահայտվել են համապարփակ վերլուծության միջոցով:</t>
  </si>
  <si>
    <t>Նշյալ հետազոտությունը կարևոր քայլ է ծրագրի գործնականության և կենսունակության գնահատման համար: Այն գնահատում է տարբեր գործոններ, ինչպիսիք են շուկայի պահանջարկը, ֆինանսական հետևանքները, կարգավորող դաշտի համապատասխանությունը և տեխնիկական պահանջները: Առանց այս խորը վերլուծության դժվար կլինի հասկանալ, թե արդյոք նախագիծը իրագործելի է և ռազմավարական առումով հիմնավորված: Իրագործելիության ուսումնասիրությունն օգնում է բացահայտել հնարավոր ռիսկերը, հաշվարկել ծախսերը և օգուտները՝ ապահովելով, որ հանգույց կառուցելու որոշումը լինի հիմնավորված,  հաշվի առնի ծրագրի հնարավոր մարտահրավերները և հիմնվի հնարավորությունների խորքային պատկերացման վրա:</t>
  </si>
  <si>
    <t xml:space="preserve">Այս միջոցառումը կարող է ներառել հետևյալը.
Կարիքների գնահատման իրականացում. գնահատել արտահանման կառավարման մասով կրթության ոլորտում առկա բացերը, և բացահայտել տնտեսության ու պոտենցիալ ուսանողների հատուկ կարիքները:
Ծրագրի ուսումնական պլանի` մրցութային հիմունքներով ընտրություն. ընտրել ուսումնական պլան բարձրագույն ուսումնական հաստատությունների կողմից մշակված նոր ծրագրերի համար, ներառյալ` դասընթացի բովանդակությունը, դասավանդման մեթոդները և անհրաժեշտ ռեսուրսները, ապահովել տնտեսության ստանդարտներին ու կարիքներին դրանց համապատասխանությունը:
Կրթական հաստատությունների հետ համագործակցություն. համագործակցել համալսարանների, քոլեջների և այլ ուսումնական հաստատությունների հետ` նոր ծրագրերն իրենց առաջարկած կրթական ծրագրերին ինտեգրելու կամ նոր ծրագրեր ստեղծելու համար:
Ֆինանսավորման և ռեսուրսների տրամադրում. hատկացնել պետական ֆինանսավորում` ծրագրերի մշակմանն ու իրականացմանn աջակցելու համար`  hաշվի առնելով դրամաշնորհների, սուբսիդիաների կամ ֆինանսական աջակցության այլ մեխանիզմների հնարավորությունները:
Ծրագրերի մեկնարկ և առաջխաղացում. պաշտոնապես գործարկել կրթական ծրագրերը և խթանել դրանց տարածումը պոտենցիալ ուսանողների ու ոլորտի շահակիցների շրջանում՝ արշավների ու իրազեկման աշխատանքների միջոցով:
Մշտադիտարկում և գնահատում. հետևել ծրագրերի իրականացմանն ու արդյունավետությանը՝ գնահատելով դրանց ազդեցությունն ուսանողների և տնտեսության վրա:  Հավաքագրել հետադարձ կապ՝ համոզվելու, որ ծրագրերը համապատասխանում են իրենց նպատակներին:
Ճշգրտում և բարելավում. հետադարձ կապի և գնահատականների հիման վրա անհրաժեշտ ճշգրտումներ կատարել ծրագրերում` դրանց արդյունավետությունն ու արդիականությունը բարձրացնելու համար: </t>
  </si>
  <si>
    <t>Համալսարանների համար խթանները կարող են ներառել հետևյալը.
Ֆինանսավորում և դրամաշնորհներ- համատեղ նախաձեռնություններին ֆինանսական աջակցության տրամադրում
Ճանաչում և մրցանակներ- համագործակցության ակնառու արդյունքների խրախուսում մրցանակների կամ հանրային ճանաչման միջոցով
Կարիերայի աճ- ուսնակության և զբաղվածության ծառայությունների խթանում
Համատեղ նախագծեր- համատեղ դաշտային կամ խորհրդատվական նախագծերի համար հնարավորությունների ստեղծում
Հրավիրյալ դասախոսություններ և սեմինարներ- ոլորտի մասնագետների` ակադեմիական միջոցառումներին մասնակցության փոխհատուցում
Մասնագիտական զարգացում- ուսուցիչների և ուսանողների համար վերապատրաստման ու փոխանակման ծրագրերի առաջարկների ներկայացում
Երկարաժամկետ գործընկերություն- երկարաժամկետ պայմանագրերի կնքում և շարունակական համագործակցության համար խորհրդատվական մարմինների ստեղծում:</t>
  </si>
  <si>
    <t>Այս միջոցառումը կարող է ներառել հետևյալը. 
Հմտությունների բացերի գնահատում-
տվյալների հավաքագրման համար հարցումների և հարցազրույցների օգտագործում, հմտությունների մասով առկա բացերի վերլուծության իրականացում
Նպատակային ուսումնական ծրագրերի` մրցութային հիմունքներով ընտրություն-
ուսումնական հաստատությունների կողմից մրցութային հիմունքներով մշակված կոնկրետ ոլորտների ուսումնական պլանների ընտրություն, ուսումնական հաստատությունների հետ համագործակցություն, առցանց ուսուցման հարթակների ստեղծում կամ օգտագործում
Անձնակազմի զարգացման ծրագրերի իրականացում-
բարձր ներուժ ունեցող ոլորտների համար ուսումնական կենտրոնների ստեղծում,
փորձառության և աշակերտության խրախուսում
Տնտեսության և գիտական շրջանակների միջև համագործակցության ամապնդում-
ոլորտի փորձագետների մասնակցությամբ խորհրդատվական մարմինների ստեղծում,
համատեղ հետազոտական նախագծերի խրախուսում
Իրազեկվածության ու ներգրավվածության բարձրացում-
վերապատրաստման ծրագրերի համար մարքեթինգային արշավների իրականացում,
աշխատուժին վերաբերվող նախաձեռնություններին աջակցելու համար շահակիցների ներգրավում</t>
  </si>
  <si>
    <t>Այս միջոցառման նպատակն է բարձրացնել ավանդական ցուցահանդեսներին հայ արտահանողների մասնակցության արդյունավետությունը: B2B հանդիպումները հանդիսանում են ավելի արդյունավետ միջոց, և հայկական բիզնեսները պետք է առաջին հերթին կենտրոնանան այս տեսակի հանդիպումների կազմակերպման վրա: Կառավարությունը պետք է աջակցի նշյալ միջոցառումներին, այդ թվում՝ Հայաստանում միջազգային գնորդներին հյուրընկալելու և հայ արտադրողների արտասահման այցելությունների դյուրացմանը:</t>
  </si>
  <si>
    <t>Այս միջոցառումը կարող է ենթադրել հետևյալը.
Առանցքային 25 ապրանքների և դրանց համար շուկաների բացահայտում. այս փուլում պետք է կենտրոնանալ առանցքային  25 ապրանքների և դրանց համար սահմանված թիրախային շուկաների վրա:
Մշակել խթանների կառուցվածքային շրջանակ. նշվածը կարող է ներառել ֆինանսական դրամաշնորհներ, հարկային խթաններ կամ այլ օժանդակ մեխանիզմներ՝ արտահանողներին խրախուսելու ծանոթանալ առանցքային ապրանքների հետ և արտահանել դրանք:
Պետական ֆինանսավորման և ռեսուրսների հատկացում. այս փուլը ենթադրում է պետական ֆինանսավորման և ռեսուրսների հատկացում խրախուսման ծրագրի աջակցության համար: նշվածը կարող է ներառել գրանտային ֆինանսավորում, սուբսիդավորում կամ այլ ֆինանսական աջակցություն:
Խթանման ծրագրի առաջխաղացում. նշվածը ենթադրում է արշավի նախաձեռնում` նոր արտահանողներին իրազեկելու նոր արտոնությունների մասին` ներառյալ այն, թե ինչպես կարելի է օգտվել ծրագրից և դիմել դրան մասնակցելու համար:
Համակարգել և կառավարել խթանների տրամադրման գործընթացը. նշվածը ենթադրում է ծրագրի այն փուլը, երբ մշակվում են հայտերը` հատկացնելով միջոցներ կամ տրամադրելով աջակցության այլ ձևեր, ինչպես նաև ապահովելով, որ արտահանողները համապատասխանեն ծրագրի պահանջներին:
Ազդեցության մշտադիտարկում և գնահատում. այս փուլում ենթադրվում է հետևել խթանման ծրագրի արդյունավետությանը՝ վերահսկելով առանցքային ապրանքների արտադրությունն ու արտահանումը: Դրա շրջանակներում գնահատվում է ծրագրի ազդեցությունը շուկայի ներթափանցման և արտահանման աճի վրա:
Հետադարձ կապի հավաքագրում և վերանայումների իրականացում. ծրագրի մասնակիցների և շահակիցների հետադարձ կապի հավաքագրում' բացահայտելու ծրագրի հաջողության դեպքերը և բարելավման ենթակա ոլորտները:  Նշվածը ենթադրում է նաև ծրագրի թարմացում՝ հիմնվելով հավաքագրված հետադարձ կապի վրա՝ ծրագրի արդյունավետությունն ու կայունությունը բարձրացնելու համար:</t>
  </si>
  <si>
    <t>Այս միջոցառումը կարող է ենթադրել հետևյալը.
Ծրագրի ուղեցույցների մշակում- ծրագրի մանրամասն ուղեցույցների մշակում` ներառյալ ընտրության չափանիշները, դիմումի ընթացակարգերը և փոխադարձ այցելությունների համաֆինանսավորման հատուկ պայմանները (ծախսերի մինչև 40%):
Ֆինանսավորման ապահովում-  պետական միջոցների հատկացում՝ այցելության ծախսերի մինչև 40%-ը փոխհատուցելու համար: 
Ծրագրի խթանում- իրազեկման արշավի գործարկում՝ ձեռնարկություններին ու կազմակերպություններին տեղեկացնելու, որ գործում է ֆինանսական աջակցություն  փոխադարձ այցելությունների համար`  ներառյալ այն, թե ինչպես դիմել և ինչ ծախսեր են նախատեսված:
Դիմումների գործընթացի համակարգում- այս փուլում պետք է դիտարկել և հաստատել այն ձեռնարկությունների կամ կազմակերպությունների հայտերը, որոնք ֆինանսական աջակցության կարիք ունեն փոխադարձ այցելություններ իրականացնելու համար: Այս մասով հարկավոր է համոզվել, որ հայտերը համապատասխանում են ծրագրի չափանիշներին և սահմանված նպատակներին:
Միջոցների բաշխում- հաստատված թեկնածուներին ֆինանսական միջոցների տրամադրում՝ ծածկելով փոխադարձ այցելության հետ կապված ծախսերի մինչև 40%-ը: 
Այցելությունների մշտադիտարկում և աջակցություն- այցելությունների իրականացման մշտադիտարկում՝ ապահովելու, որ դրանք համապատասխանում են ծրագրի ուղեցույցներին, և առաջացած ցանկացած խնդիր հասցեագրվում է:
Ծրագրի արդյունավետության գնահատում- փոխադարձ այցելությունների` պոտենցիալ գործընկերների հետ կապերի զարգացման և ամրապնդման վրա ազդեցության գնահատում, ինչպես նաև մասնակիցների արձագանքների հավաքագրում՝ ծրագրի հաջողությունը գնահատելու ու բարելավման ոլորտները բացահայտելու համար:
Կատարելագործում և բարելավում- հետադարձ կապի և գնահատման արդյունքների օգտագործում՝ ծրագրում փոփոխություններ կատարելու, դրա արդյունավետությունը բարձրացնելու և  հետագա փոխադարձ այցելությունների ժամանակ ավելի արդյունավետ աջակցություն ապահովելու համար:
Արտահանման խորհուրդը պատասխանատու է լինեու փոխադարձ այցելությունների  չափանիշների և ուղեցույցների սահմանման համար, ներառյալ` նպատակների սահմանումը, գնահատման հիմնական բաղադրիչների որոշումը և այցելությունների ընթացակարգերի սահմանումը: Նշվածը կարող է  ապահովել փոխադարձ այցելությունների իրականացման համակարգված և հետևողական մոտեցում՝ հստակ ստանդարտների պահպանմամբ և աշխատանքային խմբի վերահսկողության ներքո՝ արդյունավետությունն ապահովելու համար:</t>
  </si>
  <si>
    <t>Քվազի բորսայական ապրանքների ոլորտում բազմաթիվ հեղինակավոր միջազգային հետազոտական ինստիտուտներ իրականացնում են բարձրորակ հետազոտություններ՝ շուկայի միտումները և ապագա սպասումները դիտարկելու համար: Այս հաստատություններն օգտագործում են առաջադեմ վերլուծական գործիքներ և մեթոդաբանություններ՝ ապրանքային շուկաների վերաբերյալ համապարփակ տեղեկատվություն ստանալու համար` ներառյալ գների, առաջարկի ու պահանջարկի դինամիկան և աշխարհաքաղաքական գործոնները, որոնք կարող են ազդել ապրանքների գների վրա: Հայաստանի համար չափազանց կարևոր է ձեռք բերել նման հաշվետվություններ, հատկապես նրանք, որոնք նվիրված են առանցքային ապրանքներին։  Ձեռք բերելով այս հաշվետվությունները՝ հայկական կազմակերպությունները հնարավորություն կունենան օգտվել արժեքավոր տվյալներից և կանխատեսումներից, ինչը թույլ կտա նրանց տվյալահենք որոշումներ կայացնել ապրանքների գնումների, առևտրային ռազմավարությունների և շուկայում դիրքավորման վերաբերյալ: Այդ հաշվետվություններին հասանելիությունը ոչ միայն կբարձրացնի Հայաստանի կարողությունը` խուսանավելու համաշխարհային ապրանքային շուկաների բարդություններից, այլև կաջակցի նրա ռազմավարական տնտեսական պլանավորմանը և զարգացման նախաձեռնություններին: Բացի այդ, այս բարձրակարգ հետազոտական զեկույցներում պարունակվող տեղեկատվության օգտագործումը կարող է նպաստել ավելի արդյունավետ տնտեսական քաղաքականության մշակմանն ու ներդրումային որոշումների կայացմանը, ինչը, ի վերջո, կնպաստի երկրի տնտեսական կայունությանը և աճին:</t>
  </si>
  <si>
    <t>Հատուկ ուշադրություն պետք է դարձնել բացահայտված  առաջնահերթ 25 ապրանքների ցանկում հայտնված քվազի բորսայական ապրանքներին:</t>
  </si>
  <si>
    <t>Շատ երկրներ իրենց ազգային ապրանքանիշերի զարգացումը դիտարկում են որպես կայուն և առաջանցիկ զարգացման հասնելու կարևորագույն ռազմավարական ուղենիշ: Այս գործընթացը ներառում է համապարփակ պատկերացում այն շուկաների մասին, որոնցում նրանք նախատեսում են գործել` ներառյալ ինչպես հիմնական, այնպես էլ նիշային հատվածները: Մանրակրկիտ կերպով որոշելով հաղորդակցության ամենաարդյունավետ ուղիները և ճշգրիտ կերպով կենտրոնանալով հատուկ շուկաների վրա՝ այս երկրները ձգտում են ապահովել հստակ մրցակցային առավելություն: Բացի այդ, բրենդավորման այս աշխատանքի կարևոր բաղադրիչը մրցակցային միջավայրի վերլուծությունն է` ներառյալ մրցակիցների ռազմավարություններն ու դիրքերը: Լրացուցիչ տեղեկատվություն առկա է այստեղ https://www.bloom-consulting.com/  
Հետևաբար, Հայաստանի համար բրենդի հատուկ ռազմավարության առկայությունը կարևոր նշանակություն ունի համաշխարհային շուկայում տեղական ապրանքների և ծառայությունների արդյունավետ դիրքավորման համար: Բրենդի լավ մշակված ռազմավարությունը թույլ է տալիս Հայաստանին ստեղծել հստակ և գրավիչ ինքնություն, որը տարբերակում է իր առաջարկները մրցակիցների առաջարկներից: Այն ուղղված է կայուն հեղինակության ստեղծմանը, ընկալվող արժեքի բարձրացմանը և միջազգային սպառողների ու բիզնես գործընկերների շրջանում վստահության ամրապնդմանը: Առանց ապրանքանիշի խթանման մասնագիտացված ռազմավարության Հայաստանի արտահանումը կարող է տուժել անհամապատասխան ազդակների և ճանաչելիության բացակայության պատճառով, քանի որ ավելի լայն ռազմավարությունները կարող են հաշվի չառնել բրենդինգի յուրահատուկ կարիքները: Բրենդի նպատակային ռազմավարությունը թույլ է տալիս ընդգծել Հայաստանի ուժեղ և յուրահատուկ կողմերը, ինչը հանգեցնում է շուկա ներթափանցման բարելավմանը, հաճախորդների հավատարմության բարձրացմանը և միջազգային շուկայում առավել  համակողմանի ներկայացվածությանը: Այս մոտեցումն առավելագույնի է հասցնում մարքեթինգային ջանքերի արդյունավետությունը և Հայաստանի դիրքավորմանը՝ որպես բարձրորակ ապրանքների և ծառայությունների հեղինակավոր ու գրավիչ մատակարար:</t>
  </si>
  <si>
    <t>Այս միջոցառումը չի ենթադրում նոր կառույցի ստեղծում, այլ առավելապես ուղղված է արտահանման վարկերի ապահովագրության գործող պետական համակարգի արդիականացմանն ու կատարելագործմանը: Նշվածի նպատակն է կատարելագործել դրա հնարավորությունները, նպատակները և գործողությունները` այս ռազմավարական ծրագրում նշված արտահանման նոր շուկաներն ու ապրանքներն ավելի լավ սպասարկելու համար:</t>
  </si>
  <si>
    <t>Այս միջոցառումը ենթադրում է, որ կառավարությունը պետք է համագործակցի արտահանողների հետ՝ նրանց կարիքները հասկանալու և համապատասխան աջակցության ծրագրեր իրականացնելու համար: Հաշվի առնելով, որ կառավարությունն արդեն ունի արտահանման աջակցության ծրագրեր, կարևոր է ստեղծել հստակ մեխանիզմներ, որոնց միջոցով արտահանողները կարող են դիմել այդ աջակցության համար: Կառավարության աջակցությունը, որպես կանոն, իրականացվում է տոկոսադրույքների սուբսիդավորման տեսքով:</t>
  </si>
  <si>
    <t>Այս միջոցառումների հիմնական նպատակն է խթանել նորարարական արտադրանքի արտահանումը նախկինում չզարգացած կամ ռազմավարական ուղղվածություն ունեցող շուկաներ՝ փորձառության և առևտրային տների ցանցերի օգտագործման միջոցով: Այս նպատակին հասնելու համարմիջոցառման շրջանակներում առաջարկվում են ֆինանսական խթաններ, որոնք կոչված են խրախուսելու առևտրային տներին՝ ակտիվորեն շուկայահանելու հայկական արտադրության առանցքային  ապրանքները: Ռեսուրսներն ուղղելով այս մասնագիտացված կազմակերպություններին՝ ռազմավարական ծրագիրն ուղղված է համաշխարհային մասշտաբով հայկական արտադրանքի ճանաչելիության և մրցունակության բարձրացմանը: Այս մոտեցումը ոչ միայն հեշտացնում է հայկական ապրանքների մուտքը նոր շուկաներ, այլև ամրապնդում է դրանց ներկայությունը գոյություն ունեցող շուկաներում՝ օգտագործելով շուկայի կուտակված գիտելիքները և առևտրային տների գովազդային հնարավորությունները: Ի վերջո, այս միջոցառումն ուղղված է արտահանման աճի խթանմանը, Հայաստանի առևտրային պորտֆելի դիվերսիֆիկացմանն աջակցելուն և հայկական արտադրանքի իրացման շուկայի ռազմավարական ընդլայնման միջոցով տնտեսական զարգացման խթանմանը:</t>
  </si>
  <si>
    <t>Ներքին արտահանողների կողմից իրականացվող ֆինանսական հեջավորման գործառնությունների ընդհանուր ծավալը ներկայացնում է տվյալ երկրից ապրանքներ կամ ծառայություններ արտահանող ընկերությունների կողմից իրականացվող բոլոր հեջավորման գործառնությունների ընդհանուր արժեքը: Այս շրջանակը ներառում է տարբեր ֆինանսական գործիքներ, ինչպիսիք են ֆյուչերսները, օպցիոնները և սվոփ գործարքները, որոնք օգտագործվում են արտարժույթի տատանումների հետ կապված ռիսկերը նվազեցնելու համար: Օգտագործելով նման հեջավորման գործիքներ՝ արտահանողները ձգտում են կայունացնել իրենց ֆինանսական արդյունքներն ու պաշտպանվել փոխարժեքի անբարենպաստ տատանումներից, ինչը նրանց օգնում է կառավարել ռիսկերը և ապահովել ավելի կանխատեսելի եկամուտներ ու ծախսեր: Այս միջոցառման շրջանակներում աջակցությունը կտրամադրվի մասնավորապես ծառայությունների ոլորտին։</t>
  </si>
  <si>
    <t>Արտահանման ֆոնդերի ֆոնդը պետք է լինի Կենտրոնական Բանկի կողմից ստեղծված հատուկ մարմին` առևտրային բանկերին վերաֆինանսավորման տոկոսադրույքից ցածր տոկոսադրույքով ֆինանսական ռեսուրսներ տրամադրելու նպատակով, որոնք այնուհետև կբաշխվեն արտահանող ընկերությունների միջև` համապատասխան ֆինանսական գործիքների միջոցով:
Նման մարմին արդեն իսկ գոյություն ունեցել է՝ Գերմանա-հայկական հիմնադրամը, որի ձևաչափն ապացուցել է իր արդյունավետությունը։</t>
  </si>
  <si>
    <t>Ֆինանսավորման հաշվարկների նկարագրություն</t>
  </si>
  <si>
    <t>Արմստատ, Պետական եկամուտների կոմիտե, Էկոնոմիկայի նախարարություն</t>
  </si>
  <si>
    <t>Իրականացնել առանցքային ապրանքների արտադրության, պիտակավորման և արտահանման ավելի արդյունավետ վերահսկողություն` համապարփակ համակարգի ներդրման միջոցով, որը ներառում է նշված գործընթացներում որակի անհրաժեշտ չափանիշներին ու կարգավորող պահանջներին համապատասխանության ապահովման ընթացակարգերը և բիզնես գործընթացները</t>
  </si>
  <si>
    <t>Պետական եկամուտների կոմիտե, Էկոնոմիկայի նախարարություն</t>
  </si>
  <si>
    <t>Տարածքային կառավարման և ենթակառուցվածքներիի նախարարություն, Էկոնոմիկայի նախարարություն</t>
  </si>
  <si>
    <t>Կառավարության աշխատակազմ, Էկոնոմիկայի նախարարություն</t>
  </si>
  <si>
    <t>Էկոնոմիկայի նախարարություն (Զբաղվածության ռազմավարական ծրագիր)</t>
  </si>
  <si>
    <t>Աշխատանքի և սոցիալական հարցերի նախարարություն (Զբաղվածության ռազմավարական ծրագիր)</t>
  </si>
  <si>
    <t xml:space="preserve">Էկոնոմիկայի նախարարություն </t>
  </si>
  <si>
    <t xml:space="preserve">Իրականացնել իրագործելիության ուսումնասիրություններ` ուղղված բացահայտված առանցքային ապրանքների շուրջ արտահանմանն ուղղված արդյունաբերական գոտիների (արտահանման իրագործման գոտիների) ստեղծմանը </t>
  </si>
  <si>
    <t>Կրթության, գիտության, մշակույթի և սպորտի նախարարություն</t>
  </si>
  <si>
    <t>Տարածքային կառավարման և ենթակառուցվածքների նախարարություն</t>
  </si>
  <si>
    <t>Արմստատ, ՊԵԿ, Էկոնոմիկայի նախարարություն</t>
  </si>
  <si>
    <t xml:space="preserve">Արտաքին գործերի նախարարություն, Էկոնոմիկայի նախարարություն, Վարչապետի աշխատակազմ </t>
  </si>
  <si>
    <t>Առևտրի հետ կապված կրթական քաղաքականություն</t>
  </si>
  <si>
    <t>Մասնավոր շահակիցների և գործարար անդամակցության կազմակերպությունների հետ կազմակերպված հանդիպումների քանակ</t>
  </si>
  <si>
    <t>Այս ցուցանիշը հաշվարկվում է հետևյալ բանաձևով. 
1) հաշվարկել Հայաստանից ԵԱՏՄ երկրներ ապրանքային ընդհանուր արտահանումը (ԱՄՆ դոլար) (Ռուսաստան + Ղազախստան +Ղրղզստան + Բելառուս)
2) Հայաստանից ԵԱՏՄ երկրներ ապրանքային արտահանման (ԱՄՆ դոլար) մասնաբաժին= Հայաստանից ԵԱՏՄ երկրներ  ապրանքային ընդհանուր արտահանում (ԱՄՆ դոլար) / Հայաստանից տեղական ապրանքային ընդհանուր արտահանում (ԱՄՆ դոլար)
3) 100%- Հայաստանից ԵԱՏՄ երկրներ ապրանքային արտահանման մասնաբաժին (Ռուսաստան + Ղազախստան +Ղրղզստան + Բելառուս)</t>
  </si>
  <si>
    <t xml:space="preserve">Կարգավորող և վարչական շրջանակի դյուրինության ցուցանիշի փոփոխություն </t>
  </si>
  <si>
    <t>Արտահանման գործընթացի միջին տևողության փոփոխությունը</t>
  </si>
  <si>
    <t xml:space="preserve">Դեպի ԵՄ երկրների ապրանքային արտահանման կշիռն ապրանքային ընդհանուր արտահանման մեջ </t>
  </si>
  <si>
    <t>Գոյություն ունեցող կամ նոր արտահանողների կողմից ԵՄ երկրներ արտահանվող նոր ապրանքների քանակը (HS 6-նիշ):</t>
  </si>
  <si>
    <t>Կարգավորման հաստատման ժամանակի փոփոխություն (միջին ժամանակը, որը պահանջվում է զգայուն ապրանքների արտահանման անհրաժեշտ հաստատումներ ստանալու համար)</t>
  </si>
  <si>
    <t>Նոր անդամակցությունների քանակը</t>
  </si>
  <si>
    <t xml:space="preserve">Հանդիպումների և քննարկումների հաճախելիության մակարդակը (Հանդիպումների և քննարկումների մասնաբաժինը, որոնց Հայաստանը չի մասնակցել) </t>
  </si>
  <si>
    <t xml:space="preserve">Փոխադրումների դյուրացման ցուցանիշի փոփոխություն </t>
  </si>
  <si>
    <t>Զարգացման բազմակողմ բանկերի կողմից ենթակառուցվածքների համար կատարված ներդրումների փոփոխություն</t>
  </si>
  <si>
    <t>Իրականացված իրագործելիության ուսումնասիրությունների քանակը՝ ուղղված առաջնահերթ ապրանքների արտահանմանը միտված արդյունաբերական գոտիներին</t>
  </si>
  <si>
    <t>Ստեղծված արտահանմանը միտված արդյունաբերական գոտիների քանակը</t>
  </si>
  <si>
    <t>Արտահանմանը միտված արդյունաբերական գոտիներում գործող միջազգային կազմակերպությունների քանակը</t>
  </si>
  <si>
    <t xml:space="preserve">Արտահանմանը միտված արդյունաբերական գոտիներում գործող միջազգային կազմակերպությունների օտարերկրյա ուղղակի ներդրումների մասնաբաժինն ընդհանուր օտարերկրյա ուղղակի ներդրումներում </t>
  </si>
  <si>
    <t xml:space="preserve">Արտահանմանը միտված արդյունաբերական գոտիներում գործող միջազգային կազմակերպությունների հարկերի մասնաբաժինն ընդամենը հարկերում </t>
  </si>
  <si>
    <t>«Արդյունաբերական գոտու օպերատոր» հավաստագրման համակարգի շահառու կազմակերպությունների քանակը (տես, խնդրեմ, Զբաղվածության ռազմավարություն)</t>
  </si>
  <si>
    <t>«Արդյունաբերական գոտու օպերատոր» հավաստագրման համակարգի շահառու կազմակերպությունների հարկերի փոփոխությունը</t>
  </si>
  <si>
    <t xml:space="preserve">Միջազգային և տեղական կազմակերպություններ ներառող արտահանմանը միտված արդյունաբերական գոտիների քանակը </t>
  </si>
  <si>
    <t xml:space="preserve">Առանցքային ապրանքներ արտադրող տեղական կազմակերպությունների` ամեն տարի թարմացվող ցանկի առկայություն </t>
  </si>
  <si>
    <t>Էլեկտրոնային առևտրի հարթակների միջոցով արտահանման մասնաբաժնի ավելացում ընդհանուր ապրանքային արտահանման մեջ, տոկոսային կետ (հարցման արդյունքների հիման վրա)</t>
  </si>
  <si>
    <t>Բեռնափոխադրումային թռիչքների քանակը</t>
  </si>
  <si>
    <t>Բեռնափոխադրումային թռիչքների ուղղությունների քանակը</t>
  </si>
  <si>
    <t>Պետական ​​ֆինանսավորման մասնաբաժինը բեռնափոխադրումային թռիչքների ընդհանուր ֆինանսավորման մեջ</t>
  </si>
  <si>
    <t>Մատակարարման պայմանագրերի կնքման միջոցով ստեղծված թիրախային շուկաներում պահեստների քանակը</t>
  </si>
  <si>
    <t>Թիրախային շուկաներում վստահելի օպերատորների կողմից ստեղծված պահեստների քանակը</t>
  </si>
  <si>
    <t>Ընտրված շուկաներում վստահելի օպերատորների կողմից ստեղծված առևտրի տների թիվը</t>
  </si>
  <si>
    <t>Առևտրի տների միջոցով ապրանքների և ծառայությունների արտահանման մասնաբաժինը դեպի թիրախային շուկաներ ընդհանուր արտահանման մեջ</t>
  </si>
  <si>
    <t>Վերապատրաստման և կարողությունների զարգացման ծրագրերի շահառու արտահանողների քանակը</t>
  </si>
  <si>
    <t>«Արտահանման ինկուբատոր» ծրագրի շահառու արտահանողների քանակը</t>
  </si>
  <si>
    <t>Արտադրական սարքավորումների ձեռքբերման լիզինգային ծրագրի  շահառուների քանակը</t>
  </si>
  <si>
    <t>Նոր բարձրագույն կրթական ծրագրերի քանակը</t>
  </si>
  <si>
    <t>Փորձնակության և դաշտային նախագծերում ընդգրկված շահառու ուսանողների քանակը</t>
  </si>
  <si>
    <t>Բրենդի ռազմավարական ծրագրի առկայություն</t>
  </si>
  <si>
    <t>Հասանելիության չափումների (reach metrics) փոփոխությունը (օրինակ՝ վեբ կայքի օգտագործողների քանակը (website trrafic), սոցիալական մեդիայի ներգրավվածություն)</t>
  </si>
  <si>
    <t>Ներգրավվածության չափումների (engagement metrics) փոփոխությունը (օրինակ՝ վեբ կայքի օգտագործողների քանակը (website traffic), սոցիալական մեդիայի ներգրավվածություն):</t>
  </si>
  <si>
    <t xml:space="preserve">Տրամադրված ֆինանսավորման և տեղական ապրանքային արտահանման հարաբերությունը </t>
  </si>
  <si>
    <t>Առևտրի ֆինանսավորման վարկերի միջոցով հիմնված առևտրի տների քանակը</t>
  </si>
  <si>
    <t>Առևտրային կցորդների կողմից ստեղծված կապերի քանակը</t>
  </si>
  <si>
    <t>Սփյուռքահայ պատվավոր առևտրային կցորդների կողմից ստեղծված կապերի քանակը</t>
  </si>
  <si>
    <t>Այս փաստաթղթի մշակումը հնարավոր է դարձել Ամերիկայի ժողովրդի աջակցությամբ՝ ԱՄՆ Միջազգային զարգացման գործակալության միջոցով։ Բովանդակության պատասխանատվությունը կրում է CNFA-ը, և պարտադիր չէ, որ այն արտահայտի ԱՄՆ ՄԶԳ կամ ԱՄՆ կառավարության տեսակետները</t>
  </si>
  <si>
    <t>Արտահանմանը նպաստող մրցունակ միջավայրի ապահովում</t>
  </si>
  <si>
    <t>Իրականացնել համապարփակ թվային մարքեթինգային արշավներ, որոնք ներառում են որոնողական համակարգերի օպտիմալացում (SEO), սոցիալական մեդիա մարքեթինգ, էլ. փոստ և բովանդակության մարքեթինգ՝ հաճախորդներին ու գործընկերներին ընտրված շուկաներում արդյունավետ կերպով ներգրավելու համար՝ կենտրոնանալով լեզվական, մշակութային և սովորութային բաղադրիչների վրա</t>
  </si>
  <si>
    <r>
      <rPr>
        <b/>
        <i/>
        <sz val="11"/>
        <color theme="1"/>
        <rFont val="GHEA Grapalat"/>
        <family val="3"/>
      </rPr>
      <t xml:space="preserve">Արտահանման վրա հիմնված տնտեսական աճի խթանման միջոցով նպաստել երկրի բնակչության բարեկեցության աճին և տնտեսության կայուն զարգացմանը: </t>
    </r>
    <r>
      <rPr>
        <b/>
        <sz val="11"/>
        <color theme="1"/>
        <rFont val="GHEA Grapalat"/>
        <family val="3"/>
      </rPr>
      <t xml:space="preserve">
</t>
    </r>
  </si>
  <si>
    <t xml:space="preserve">Այս միջոցառման իրականացման արդյունքում կստեղծվի գործիքակազմ՝ ծառայությունների արտահանման տվյալներն արդյունավետ կերպով չափելու ու օգտագործելու համար: Այն կարող է ոչ միայն բարելավել տնտեսական հաշվետվողականության ճշգրտությունը, այլև մեծացնել ծառայսությունների ոլորտի իրազեկ քաղաքականություն մշակելու կարողությունը: 
Նման հավաքագրման համակարգի ստեղծումն ու ներդնումը պահանջում է շարունակական և մասնագիտացված ջանքեր՝ ապահովելու թե՛ ճշգրտությունը, թե՛ արդյունավետությունը: Հայաստանի հետ համադրելի երկրներում կան լավագույն փորձի օրինակներ, որոնք կարող են արժեքավոր տեղեկատվություն տրամադրել այս հավաքագրման համակարգի ստեղծման համար: </t>
  </si>
  <si>
    <t xml:space="preserve">Ստեղծել Արտահանման խորհուրդ, որը պատասխանատու է արտահանման ռազմավարության իրականացման մշտադիտարկման ու գնահատման, տարբեր ոլորտների ռազմավարությունների հետ համապատասխանեցման և ռազմավարության իրականացման հետ կապված խնդիրների լուծման համար </t>
  </si>
  <si>
    <t>Հաշվի առնելով, որ արտահանման ռազմավարության իրականացումը պահանջում է տարբեր պետական ​​կառույցների համակարգում, պետք է ստեղծվի վարչապետին կից Արտահանման խորհուրդ:
Նման խորհրդի օրինակ է Ժողովրդագրական իրավիճակի բարելավման խորհուրդը, որը ձևավորվել է ՀՀ վարչապետի 2019 թվականի ապրիլի 4-ի 347-Ա որոշման համաձայն (տես՝ https://www.e-gov.am/decrees/item/20034/):
Արտահանման խորհուրդը ղեկավարելու է ՀՀ վարչապետը կամ փոխվարչապետներից մեկը։ Խորհրդում ընդգրկվելու են էկոնոմիկայի, Արտաքին գործերի, Բարձր տեխնոլոգիական արդյունաբերության, Կրթության, գիտության, մշակույթի և սպորտի նախարարները, Պետական ​​եկամուտների կոմիտեի նախագահը և բարձրաստիճան այլ պաշտոնյաներ։ Քարտուղարությունն իրականացնելու է ՀՀ էկոնոմիկայի նախարարությունը: Արտահանման խորհրդի գործառույթները ներառելու են ռազմավարական ծրագրի իրականացման առաջընթացի մշտադիտարկումն ու գնահատումը և ռազմավարության իրականացման հետ կապված խնդիրների լուծումը։</t>
  </si>
  <si>
    <t>Սահմանել հստակ նպատակներ և մշակել գործողությունների ծրագիր դեպի ծով ելք չունեցող զարգացող երկրների խմբին մասնակցելու համար՝ Հայաստանի առևտրի դյուրացման և լոգիստիկ խնդիրները լուծելու նպատակով</t>
  </si>
  <si>
    <t>Տվյալ միջոցառումով նախատեսված է պետական մակարդակում բանակցություններ Հայաստանի և Վրաստանի միջև տարանցման ծախսերի վերացման շուրջ և կնքել համապատասխան համաձայնագրեր</t>
  </si>
  <si>
    <t xml:space="preserve">Նախաձեռնել երկկողմ բանակցություններ և կնքել համաձայնագրեր Հայաստանի և Վրաստանի միջև տարանցման ծախսերի վերացման շուրջ: </t>
  </si>
  <si>
    <t>Թուրքիայի և Հայաստանի սահմանը համարվում է ոչ միայն երկու երկրների, այլ նաև երկու ատևտրային միությունների (ԵԱՏՄ և ԵՄ) մաքսային սահման։ Տվյալ ծրագիրը ենթադրում է 
բանակցությունների խորացում Հայաստանի և Թուրքիայի կառավարությունների, ինչպես նաև ԵՄ միջև` ապահովելու հայկական ապրանքների տարանցումը Թուրքիայի տարածքով:</t>
  </si>
  <si>
    <t>Նախաձեռնել երկկողմ բանակցություններ և կնքել համաձայնագրեր Հայաստանի և Իրանի միջև` ուղղված Իրանում վառելիքի գնի տարբերության վճարման պահանջի չեղարկմանը</t>
  </si>
  <si>
    <t>Ապահովել էլեկտրոնային առևտրի և թվային շուկաների հարթակներին հայ արտադրողների հասանելիությունը</t>
  </si>
  <si>
    <t>Մշակել դեպի ընտրված շուկաներ ծախսարդյունավետ և հուսալի լոգիստիկ երթուղիներ՝ հաշվի առնելով այդ շուկաների համար ընտրված ապրանքների առանձնահատկությունները</t>
  </si>
  <si>
    <t>Իրականացնել պետական ծրագիր՝ բարելավելու արտադրանքի որակը նոր հետազոտությունների, զարգացման և նորարարության (RD&amp;I) նախաձեռնությունների միջոցով՝ ստեղծելով արտահանման հետ կապված նորարարական կենտրոններ, ինկուբատորներ և աքսելերատորներ՝ արտահանմանն ուղղված գործունեությամբ զբաղվող սթարթափերին և սքեյլափերին անհրաժեշտ ենթակառուցվածքներով, ռեսուրսներով և մենթորությամբ ապահովելու նպատակով</t>
  </si>
  <si>
    <t>Սուբսիդավորել տեղական արտահանողներին՝ արժութային ռիսկը մեղմելու համար, ֆինանսական հեջավորում օգտագործելու համար</t>
  </si>
  <si>
    <t>Ներկայիս աշխարհաքաղաքական համատեքստում, որտեղ առևտրային հարաբերությունները գնալով ավելի բարդ են դառնում, կարևոր է ունենալ ավելի լայն հեռանկար նշյալ միջոցառման վերաբերյալ: Ազատ առևտրի համաձայնագրերը կարող են վճռորոշ դեր խաղալ նշված բարդությունների լուծման գործում՝ ապահովելով շուկա մուտքը և խթանելով տնտեսական կապերը հիմնական գործընկերների հետ: Հաշվի առնելով հարափոփոխ համաշխարհային միջավայրը` այս համաձայնագրերը ոչ միայն ունեն ռազմավարական նշանակություն, այլև անհրաժեշտ են Հայաստանի մրցակցային դիրքը պահպանելու և բարձրացնելու համար: Միևնույն ժամանակ, կարևոր է ապահովել Հայաստանի ակտիվ մասնակցությունը ԵԱՏՄ-ի և երրորդ երկրների միջև ընթացող Ազատ առևտրի համաձայնագրերի բանակցություններին` հատկապես բացահայտված առանցքային շուկաների ցանկում ընդգրկված երկրների դեպքում։ Նման մոտեցումը կապահովի ԵԱՏՄ մակարդակով բանակցված ԱԱՀ-ների համապատասխանեցումը պետական տնտեսական նպատակներին։ Բացի այդ, Հայաստանի կառավարության ակտիվ դիրքորոշումը կարող է երաշխավորել, որ ԱԱՀ-ները կառուցված լինեն այնպես, որ պաշտպանեն մեր տնտեսական շահերը և համապատասխանեն միջազգային առևտրի չափանիշներին:
Այս միջոցառման մանրամասներն, իրոք, վճռորոշ են և պետք է հստակեցվեն մի քանի կարևոր հարցերի հասցեագրումից հետո, մասնավորապես՝ Եվրասիական տնտեսական միությունում (ԵԱՏՄ) Հայաստանի շահերի շրջանակում։ Արդյունավետ բանակցություններ ապահովելու համար անհրաժեշտ է նախ բարելավել և հստակեցնել ընդհանուր շրջանակը, որը կարգավորում է ԵԱՏՄ-ին Հայաստանի մասնակցությունը։ Սա ներառում է Հայաստանի տնտեսական առաջնահերթությունների, կանոնակարգերին վերաբերող  մարտահրավերների և առևտրային շահերի համակողմանի ըմբռնումը միության ներսում ու դրանից դուրս: Նշյալ կարևորագույն հիմնահարցերին անդրադառնալուց հետո հնարավոր կլինի առաջ շարժվել առավել ճշգրիտ և տեխնիկապես մանրամասնեցված բանակցություններով՝ ապահովելով, որ Հայաստանի շահերը լավագույնս ներկայացված ու պաշտպանված լինեն ԵԱՏՄ ավելի լայն շրջանակներում։</t>
  </si>
  <si>
    <t>Անցկացնել երկկողմ քննարկումներ ԵԱՏՄ այլ անդամ երկրների հետ՝ հատուկ Համապարփակ և ընդլայնված գործընկերության համաձայնագրերի իրականացման հարցում աջակցություն ստանալու նպատակով` ԵԱՏՄ-ին անդամակցության լծակն օգտագործելով ապահովելու տարածաշրջանային համագործակցությունը և ինտեգրման ամրապնդումը</t>
  </si>
  <si>
    <t>Բանակցելով ԵԱՏՄ այլ անդամների հետ` Հայաստանի հիմնական արտահանվող ապրանքների համար ստանալ արտոնյալ կարգավիճակ ԵԱՏՄ-ի և երրորդ երկրների միջև ազատ առևտրի համաձայնագրերում</t>
  </si>
  <si>
    <t>Ստեղծել զգայուն ապրանքների յուրահատուկ բնութագրերը հաշվի առնող կարգավորման ավելի հուսալի շրջանակ և արտահանման հսկողության մեխանիզմներ՝ միտված ապրանքների կամ երկակի նշանակության ապրանքների արտահանման բիզնես գործընթացների բարելավմանը` առաջնահերթ ուշադրություն դարձնելով համապատասխանությանը, թափանցիկությանը և համագործակցությանը</t>
  </si>
  <si>
    <t>Աֆիլացման և անդամակցության սկզբունքով միանալ և համագործակցել առաջատար միջազգային ինստիտուտների և/կամ կազմակերպությունների հետ, որոնք ակտիվորեն ներգրավված են ընտրված առանցքային ապրանքների թվում առկա քվազի բորսայական ապրանքների հետ կապված գործունեության մեջ</t>
  </si>
  <si>
    <t xml:space="preserve">Այս միջոցառումն ընդգրկում  է դեպի ծով ելք չունեցող զարգացող երկրների խմբի շրջանակներում աշխարհագրական տեղադիրքի ու դրա հետ փոխկապակցված լոգիստիկ հնարավորությունների մասով Հայաստանի առջև ծառացած մարտահրավերների համապարփակ ակնարկի ներկայացումը, խմբի հանդիպումների ընթացքում աշխատանքի և բանակցությունների օրակարգի ձևավորումը, Հայաստանի կատարած գործունեության ու աշխատանքի վերաբերյալ զեկույցի մշակումը և այլն: Միջոցառումը նպատակ ունի արդյունավետորեն լուծել նշյալ մարտահրավերները և աշխատել համապատասխան մարմնից աջակցություն ստանալու ուղղությամբ` օգտագործելով այս աջակցությունը Հայաստանի տրանսպորտային ենթակառուցվածքի բարելավմանը նպաստելու համար՝ հատուկ ուշադրություն դարձնելով արտահանման կարողությունների խթանմանը: </t>
  </si>
  <si>
    <t>Այս միջոցառման նպատակն է կենտրոնանալ տարանցիկ ուղիների և ենթակառուցվածքների բարելավման վրա: Այն նպատակ ունի խրախուսել անաչառ և արդյունավետ տարանցման պայմանավորվածությունները՝ խթանելով համագործակցությունը հարևան երկրների և միջազգային գործընկերների հետ: Տվյալ միջոցառումը կարող է ներառել, բայց չսահմանափակվել հետևյալով. 
Թարմացնել տարանցիկ երթուղիները. նշվածը ենթադրում է ներդրումների կատարում ավելի լավ ճանապարհներում և տրանսպորտային համակարգերում:
Ապահովել արդար տարանցում. այս մասով անհրաժեշտ է համոզվել,  որ բոլորը հետևում են ապրանքների տեղափոխման անաչառ կանոններին:
Երկկողմ և բազմակողմ համաձայնագրեր. նշվածը ենթադրում է բանակցությունների իրականացում հարևան երկրների և միջազգային գործընկերների հետ՝ ստեղծելու կամ թարմացնելու համաձայնագրեր, որոնք ապահովում են տարանցման անաչառ և արդյունավետ կարգավորումներ:
Շահերի պաշտպանության արշավներ. այս մասով անհրաժեշտ է ջանքեր գործադրել ուղղված շահերի պաշտպանությանը՝ բարձրացնելու միջազգային շահագրգիռ կողմերի իրազեկվածությունը Հայաստանի համար արդյունավետ տարանցման կարևորության մասին՝ հաշվի առնելով նրա աշխարհագրական դիրքը, խրախուսելով նրանց քայլեր ձեռնարկել և այլն:</t>
  </si>
  <si>
    <t>Միջոցառումը կենտրոնանում է ֆինանսական ռեսուրսների ներգրավման վրա՝ լոգիստիկ նոր ուղիներ ստեղծելու համար, որոնք էական նշանակություն ունեն արտահանման արդյունավետությունը բարձրացնելու համար: Հիմնական գաղափարն այն է, որ այս նոր ուղիները նախատեսված են լինելու հաղորդակցությունը և հասանելիությունը բարելավելու համար՝ հեշտացնելով տարբեր շուկաներում ներկայությունն ու ներգրավումը: Սա կարող է հանգեցնել արտահանման ծավալների ավելացմանը, տնտեսական աճին, բիզնեսի ավելի մեծ հնարավորությունների առաջացմանը և տարածաշրջանների կամ ոլորտների միջև ավելի մեծ ինտեգրմանը:</t>
  </si>
  <si>
    <t>Տվյալ միջոցառումով նախատեսվում են պետական մակարդակով բանակցություններ Իրանի Իսլամանակն Հանրապետության հետ՝փորձելով հասնել Իրանում վառելիքի գնի տարբերության վճարման պահանջի չեղարկմանը</t>
  </si>
  <si>
    <t>Վարել բանակցություններ միջազգային կազմակերպությունների հետ՝ խրախուսելու նրանց հիմնադրումը և գործունեությունը Հայաստանում, որը կբերի նրանց գործունեության շուրջ կենտրոնացած արտահանմանն ուղղված արդյունաբերական գոտիների ստեղծմանը</t>
  </si>
  <si>
    <t xml:space="preserve">Մշակել «Արդյունաբերական գոտու օպերատոր» հավաստագրման համակարգ, որը ենթադրում է 5 տարի ժամկետով 0% շահութահարկի և 10% եկամտահարկի տեսքով հարկային արտոնությունների տրամադրում </t>
  </si>
  <si>
    <t>(համաձայն Զբաղվածության ռազմավարական ծրագրի)</t>
  </si>
  <si>
    <t>Սույն միջոցառումը կարող է ներառել հետևյալը.
Արտահանման թիրախային շուկաների բացահայտում և ընտրություն, որտեղ կստեղծվեն կամ կօգտագործվեն լոգիստիկ կենտրոններ:  Նշվածի համար դիտարկվում են հետազոտության շրջանակներում բացահայտված թիրախային շուկաները:
Արտահանման վստահելի օպերատորների բացահայտում, որոնք ունեն հեղինակություն և կարող են արդյունավետ կերպով օգտագործել լոգիստիկ կենտրոններն ընտրված շուկաներում:
Ընտրված արտահանման օպերատորներից պահանջել ներկայացնել մանրամասն գործարար ծրագիր՝ ընտրված շուկաներում լոգիստիկ կենտրոններ (պահեստներ և տեղաբաշխման կենտրոններ) ստեղծելու կամ օգտագործելու համար: Գնահատել ներկայացված գործարար ծրագիրը, դրանց համապատասխանությունը ներկայացվող չափանիշներին և հաստատել։ 
Պահեստների ընդհանուր թիվը բաշխվում է M. 2.3.2 և M. 2.3.5 միջոցառումների միջև: Պահեստների ընդհանուր թիվը մինչև 2030 թվականը բաշխվել է նպատակային շուկաներում հետևյալ կերպ. 
Պարսից ծոցի երկրներ -1; Եվրոպական տնտեսական գոտի և Շվեյցարիա -3; ԱՄՆ-2</t>
  </si>
  <si>
    <t>Այս միջոցառումը կարող է ներառել հետևյալը. 
Փորձագետներ. գտնել և ներգրավել փորձառու մասնագետների և ոլորտի փորձագետների, ովքեր պատրաստ են մասնակցել սույն ծրագրին որպես մենթորներ ու ցանցային համակարգողներ: 
Մենթորության ծրագրի կառուցվածքի մշակում. մշակել մենթորության ծրագրի կառուցվածքը` ներառյալ մենթորների ու ուսնակների միջև փոխգործակցության նպատակները, ժամանակացույցերը և ուղեցույցները: 
Կապի հնարավորությունների ստեղծում. կազմակերպել միջոցառումներ և հարթակներ (օրինակ՝ սեմինարներ, խմբակային քննարկումներ ու առցանց ֆորումներ), որտեղ սկսնակ արտահանողները կարող են հաղորդակցվել ոլորտի փորձագետների և այլ մասնագետների հետ: 
Ուսնակների համար մենթորների ընտրություն. ընտրել համապատասխան մենթորներ սկսնակ արտահանողների համար՝ ելնելով նրանց կարիքներից և փորձից: 
Մենթորները կօգնեն սաներին կապ հաստատել օտարերկրյա գնորդների հետ, գրավիչ ձևով ներկայացնել իրենց գործնական առաջարկները, կազմակերպել տեսազանգեր և հանդիպումներ, ինչպես նաև ակտիվորեն բանակցել նոր պայմանագրերի կնքման շուրջ:</t>
  </si>
  <si>
    <t>Այս միջոցառման նպատակն է երկրում ստեղծել նորարարական կենտրոններ, որոնք նպատակ կունենան գեներացնել նորարարական գիտահետազոտական լուծումներ 25 բացահայտված առանցքային ապրանքների համար: Որպես օրինակ կարելի է նշել ծխախոտը, որը սահմանվել է որպես Հայաստանից արտահանման առանցքային ապրանքներից մեկը։ Այս միջոցառումը կարող է նպաստել ծխախոտի նոր արտադրության մեկնարկին, որը համատեղելի կլինի, օրինակ` տաքացման տեխնոլոգիաների հետ: Դրա մեկ այլ օրինակ է HS-ի նույն ծածկագրերով տարբեր կոկտեյլային ըմպելիքների արտադրությունը, որոնք սահմանվել են 25 առանցքային ապրանքների շարքում:</t>
  </si>
  <si>
    <t>Կիրառել խթաններ համալսարանների համար՝ համագործակցելու ոլորտի գործընկերների, առևտրային ասոցիացիաների և պետական ​​գործակալությունների հետ՝ առաջարկելու փորձնակության, դաշտային նախագծերի ու հյուրընկալված դասախոսների կողմից դասախոսությունների հնարավորություններ, որոնք ուսանողներին տրամադրում են առևտրի փորձառության և դրա մարտահրավերների վերաբերյալ իրական, գործնական գիտելիքներ</t>
  </si>
  <si>
    <t>Բարեփոխել Հայաստանի մասնագիտական (նախնական մասնագիտական և միջին մասնագիտական) ​​կրթության և ուսուցման (ՄԿՈՒ) համակարգը ՄԿՈՒ ուսումնական ծրագրերի վերանայման միջոցով՝ ընդգրկելու նորահայտ տեխնոլոգիաներն ու ոլորտին հատուկ հմտությունները` ներառելով ավելի գործնական ուսուցում և աշխատանքի վրա հիմնված ուսուցման հնարավորություններ՝ կապված միջազգային բիզնես գործունեության հետ</t>
  </si>
  <si>
    <t>Առանցքային ապրանքների արտահանման մասնաբաժինը դեպի արտահանման ընտրված շուկաներ ընդհանուր ապրանքային արտահանման մեջ</t>
  </si>
  <si>
    <t>Առևտրային պատվավոր կցորդների թիվն առաջնահերթ շուկաներում</t>
  </si>
  <si>
    <t>Ստեղծել Արտահանման խորհրդակցական խումբը (Export advisory board)՝ մասնավոր շահակիցներին և գործարար միությունների մասնակցությունը ապահովելու համար</t>
  </si>
  <si>
    <t>Բարելավել տարանցիկ երթուղիներն ու ենթակառուցվածքները և բանակցել արդար ու առավել արդյունավետ տարանման պայմաններ` նպաստելով արտահանման դյուրացմանը</t>
  </si>
  <si>
    <t>Ներգրավել միջազգային զարգացման բանկերի (multlateral development banks) ներդրումային նոր ծրագրեր՝ արդյունավետ, ապահով և կայուն տարանցիկ նոր ուղիների ստեղծման համար, որոնք կապահովեն կապը Հայաստանի թե՛ ներսում, թե՛ այլ երկրների հետ</t>
  </si>
  <si>
    <t>Նախաձեռնել երկկողմ բանակցություններ և կնքել համաձայնագրեր Հայաստանի և Թուրքիայի միջև՝ ապահովելու հայկական ապրանքների տարանցումը Թուրքիայի տարածքով</t>
  </si>
  <si>
    <t>Այս միջոցառման նպատակն է համագործակցել միջազգային առցանց առևտրի և թվային հարթակների հետ՝ աջակցելու հայ արտադրողներին վաճառել իրենց արտադրանքն ամբողջ աշխարհում անմիջապես հաճախորդներին:</t>
  </si>
  <si>
    <t>«Տնտեսության արդիականացման» ընթացիկ ծրագիրը չի անդրադառնում այնպիսի կարևորագույն հարցերի, ինչպիսիք ծրագրի շրջանակներում ձեռք բերվող սարքավորումների արդիականության աստիճանը, արտադրության երկիրը, առաջնային կամ երկրորդային շուկայից գնումը, սարքավորման` վերջին արտադրության լինելն են: Նախատեսվում է, որ  վերանայման արդյունքում տեխնոլոգիայի արդիականությունը կսահմանվի որպես չափանիշ։</t>
  </si>
  <si>
    <t xml:space="preserve">Բարելավել արտահանող կազմակերպությունների` նախքան մաշվածության, տոկոսի և շահութահարկի նվազեցումը շահույթի (EBITDA) ցուցանիշը (տ.կ) </t>
  </si>
  <si>
    <t>Ենթադրում է դիտարկվող տարվա ընթացքում արտահանող կազմակերպությունների` նախքան մաշվածության, տոկոսի և շահութահարկի նվազեցումը շահույթի (EBITDA) ցուցանիշի փոփոխությունը 2024թ.-ի նկատմամբ (տ.կ.)</t>
  </si>
  <si>
    <t xml:space="preserve">Արտահանման ռազմավարության հաջող իրականացման համար կարևորվում է մասնավոր շահակիցների ներգրավվածությունը: Սույն միջոցառման նպատակն է ստեղծել Արտահանման խորհրդակցական խումբ, որի նպատակն է ներկայացնել և քննարկել փաստահեն առաջարկություններ: Խմբում կարող են ներգրավվել առաջատար արտահանողներ, փորձագետներ և գործարար միությունների ներկայացուցիչներ։ 
Այս խորհուրդը գործելու է որպես մասնագիտացված մարմին՝ կազմված, օրինակ` լավագույն 5 արտահանողներից, փորձագետներից, բիզնես ասոցիացիաներից և այլն։ Խորհրդակցական խումբը կարող է բաղկացած լինել 13 անդամից՝ փոխվարչապետի նախագահությամբ. Էկոնոմիկայի նախարարությունն ապահովելու է քարտուղարությունը։ Խորհրդակցական խումբը ներգրավվելու է բարձր մակարդակի որոշումների կայացման գործում. նրա առաջնային դերը ենթադրելու է արտահանման հետ կապված հարցերի վերաբերյալ բարձր մակարդակի խորհրդատվության և ուղղորդման տրամադրում՝ ապահովելով, որ Արտահանման խորհրդի որոշումների կայացման գործընթացում որոշում կայացնողներն իրազեկված լինեն տարբեր հեռանկարների և շուկային մասին նորությունների, նոր մարտահրավերների և ռարմավարության իրականացման ազդեցության մասին: Վերահսկելով արտահանման քաղաքականության և ռազմավարությունների իրականացումը` Խորհրդակցական մարմինն օգնելու է դրանք համապատասխանեցնել ավելի լայն պետական տնտեսական նպատակներին` միաժամանակ վերահսկելով կատարողականի ցուցանիշները, գնահատելով ռիսկերը և առաջարկելով անհրաժեշտ ճշգրտումներ: </t>
  </si>
  <si>
    <t>ՀԱՅԱՍՏԱՆԻ ԱՐՏԱՀԱՆՄԱՆ ՌԱԶՄԱՎԱՐԱԿԱՆ ԾՐԱԳՐԻ ՄԻՋՈՑԱՌՈՒՄՆԵՐԻ ՊԼԱՆ</t>
  </si>
  <si>
    <t>Հիմնել արտահանմանն ուղղված արդյունաբերական գոտիներ (արտահանման իրագործման գոտիներ)՝ միջազգային և տեղական կազմակերպությունների հետ համատեղ</t>
  </si>
  <si>
    <t>Իրականացնել իրագործելիության հետազոտություն Զվարթնոց և Շիրակ օդանավակայանների համար` Հայաստանը հիմնական շուկաների միջև բեռնափոխադրումների տարանցիկ հանգույց դարձնելու հնարավորության ուսումնասիրության ու համաշխարհային առևտրային լոգիստիկայում Հայաստանն առանցքային դերակատար դարձնելու պայմանների ստեղծման նպատակով</t>
  </si>
  <si>
    <t>Իրականացնել մենթորության ծրագրեր և համագործակցային հնարավորություններ՝ մոտիվացված արտահանողներին կապելու փորձառու մասնագետների ու ոլորտի փորձագետների հետ` խթանելով գիտելիքների փոխանակումը և համագործակցությունը</t>
  </si>
  <si>
    <t>Մշակել և ներդնել արտահանման կառավարման  բարձրագույն կրթական նոր ծրագրեր</t>
  </si>
  <si>
    <t>Կազմակերպել, հյուրընկալել նշված քվազի բորսայական ապրանքների վերաբերյալ միջոցառումներ, կոնֆերանսներ և աշխատանքային հանդիպումներ Հայաստանում՝ նպատակ ունենալով Հայաստանը դարձնել այդ ապրանքների  առանցքային կենտրոն՝ օգտագործելով առաջխաղացման ու կապերի հաստատման հնարավորությունները</t>
  </si>
  <si>
    <t xml:space="preserve">Իրականացնել վերապատրաստման և կարողությունների զարգացման ծրագրեր արտահանողների համար՝ առևտրի հետ կապված կանոնակարգերի ու ընթացակարգային խոչընդոտների, ռիսկերի գնահատման, համապատասխանության լավագույն փորձի և առևտրի ֆինանսավորման վերաբերյալ </t>
  </si>
  <si>
    <t>Տրամադրել լրացուցիչ խթաններ 10 տոկոսային կետի չափով արտահանմանը միտված արդյունաբերական գոտիներում միջազգային բարձրակարգ (բարձր որակավորում ունեցող) մասնագետների աշխատանքի տեղավորման դեպքում ՝ ՀՀ էկոնոմիկայի նախարարության կողմից իրականացվող «Բարձր որակավորում ունեցող մասնագետների ներգրավում» ծրագրի շրջանակներում մշակված վարձատրության սանդղակի յուրաքանչյուր կետի համար -</t>
  </si>
  <si>
    <t>Զինել արտահանման բարձր ներուժ ունեցող ոլորտներում ներգրավված աշխատուժին անհրաժեշտ հմտություններով՝ նրանց աշխատունակությունը բարձրացնելու համար</t>
  </si>
  <si>
    <t xml:space="preserve">Աջակցել արտադրական սարքավորումների ձեռքբերմանը լիզինգային ծրագրի միջոցով՝ տրամադրելով ԱՀԿ պահանջներին համապատասխանող աջակցություն արտահանմանը միտված արդյունաբերական գոտիներում գործող կազմակերպությունների կողմից արդյունաբերական սարքավորումների ձեռքբերման լիզինգի տոկոսավճարի մինչև 75%-ի չափով, որտեղ սարքավորումների արժեքը պակաս է 2 մլրդ ՀՀ դրամից, իսկ լիզինգի մարման ժամկետը չի գերազանցում 5 տարին </t>
  </si>
  <si>
    <t>Ֆինանսավորում, ՀՀ դրամ</t>
  </si>
  <si>
    <t>Հուսալի կարգավորող շրջանակը կարող է նվազագույնի հասցնել գործառնական բեռը, եթե այն լավ կազմակերպված և արդյունավետ կերպով ներդրվի: Այստեղ հիմնական գաղափարը ոչ միայն կարգավորող շրջանակի հուսալիությունն է, այլև այն, թե որքանով է այն ինտեգրված բիզնես միջավայրին: Մշակման ընթացքում, հաշվի առնելով արդյունավետությունը, հուսալի կարգավորող շրջանակը կարող է երաշխավորել հիմնական ստանդարտների համապատասխանությունը՝ առանց նվազեցնելու աշխատանքի արտադրողականությունը: Ստորև ներկայացված են դրա հետ կապված մի քանի կարևոր կետեր:
Պարզություն և հասանելիություն. եթե կանոնակարգերը պարզ են, հակիրճ և հասկանալի, ձեռնարկությունների համար ավելի հեշտ կլինի հասկանալ և հետևել դրանց: Սա նվազեցնում է բարդ իրավական ձևակերպումները վերծանելու համար ծախսված ժամանակը և թույլ է տալիս դրանք ավելի արագ ներդնել առօրյա գործունեության մեջ:
Արդյունավետ գործընթացներ. համակարգը, որը ներառում է օպտիմալացված գործընթացներ, ինչպիսիք են էլեկտրոնային գրանցման և ավտոմատացված հաշվետվությունների համակարգերը, կարող է զգալիորեն կրճատել համապատասխանությունն ապահովելու համար անհրաժեշտ ժամանակը: Այս արդյունավետությունը նվազագույնի է հասցնում գործարքի ծախսերը ՝ միաժամանակ ապահովելով, որ բոլոր կանոնակարգերը պահպանվեն:
Աջակցություն և հրահանգավորում. ձեռնարկություններին հստակ ուղղորդման, վերապատրաստման և աջակցության տրամադրումը կարող է օգնել նրանց ավելի արդյունավետ կողմնորոշվել կարգավորող դաշտում:  Նման նախաձեռնողական մոտեցումը նվազեցնում է փորձությունների և սխալների, ինչպես նաև տույժերը չկատարելու պատճառով ծախսված ժամանակը,:
Պարբերաբար թարմացումներ և ճկունություն. համակարգը, որը պարբերաբար թարմացվում է և բավականաչափ ճկուն է բիզնեսի փոփոխվող պայմաններին հարմարվելու համար, կարող է կանխել խափանումների/խցանումների առաջացումը:  Երբ կանոնակարգերը համահունչ են տնտեսության ընթացիկ պրակտիկային, ձեռնարկությունները կարող են անխափան գործել ՝ առանց անընդհատ ճշգրտումների:
Համամասնություն. ռիսկերին համարժեք կանոնակարգերն ապահովում են, որ ձեռնարկությունները ծանրաբեռնված չլինեն ավելորդ պահանջներով: Այս հավասարակշռությունն օգնում է պահպանել գործառնական արդյունավետությունը ցանկալի կարգավորող արդյունքների հասնելու համար:</t>
  </si>
  <si>
    <t>Զբաղվածության ռազմավարություն, Էկոնոմիկայի նախարարություն</t>
  </si>
  <si>
    <t>Էկոնոմիկայի նախարարություն․ Տարածքային կառավարման և ենթակառուցվածքների նախարարություն, Արտաքին գործերի նախարարություն</t>
  </si>
  <si>
    <t xml:space="preserve">Էկոնոմիկայի նախարարություն, Արտաքին գործերի նախարարություն, Տարածքային կառավարման և ենթակառուցվածքների նախարարություն </t>
  </si>
  <si>
    <t>Մշակել Ազգային բրենդի նոր ծրագիր`  ուղղված արտահանողներին միջազգային շուկաներում հայկական ապրանքների և ծառայությունների միասնական ու գրավիչ ինքնություն խթանելու միջոցով  աջակցելուն</t>
  </si>
  <si>
    <t>Արտաքին գործերի նախարարության վարչական տվյալներ, Էկոնոմիկայի նախարարության,Տարածքային կառավարման և ենթակառուցվածքների նախարարություն</t>
  </si>
  <si>
    <t>Եվրասիական տնտեսական միության մյուս անդամ պետությունների և Եվրասիական տնտեսական հանձնաժողովի հետ համատեղ իրականացնել աշխատանքներ երրորդ երկրների հետ արտոնյալ առևտրի համաձայնագրեր կնքելու ուղղությամբ՝ առաջնորդվելով Ռազմավարությամբ նախանշված առաջնահերթ ուղղություններով։</t>
  </si>
  <si>
    <t xml:space="preserve">ԵԱՏՄ շրջանակներում ստորագրված երկկողմ համաձայնագրերի թիվը                                                                                                      ԵԱՏՄ-ից բացի այլ շուկաներ ապրանքների արտահանման մասնաբաժինն ապրանքների ընդհանուր արտահանման մեջ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</si>
  <si>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Նախաձեռնել բանակցություններ երրորդ երկրների հետ ծառայությունների առևտրի և ներդրումների խթանման վերաբերյալ համաձայնագրեր կնքելու ուղղությամբ։                             </t>
  </si>
  <si>
    <t>M 1.2.3</t>
  </si>
  <si>
    <t>M 1.2.2</t>
  </si>
  <si>
    <t>ԵԱՏՄ անդամակցության շրջանակներում ներկայացնել առաջարկություններ մաքսասակագնային և ոչ սակագնային կարգավորման ոլորտի վերաբերյալ՝ մի շարք ապրանքատեսակների մասով հայրենական արտադրողների համար առավել բարենպաստ պայմաններ ապահովելու նպատակով։</t>
  </si>
  <si>
    <t>M4.2.3</t>
  </si>
  <si>
    <t>Իրականացնել տարեկան հարցում արտահանողների և լոգիստիկ կազմակերպությունների շրջանում</t>
  </si>
  <si>
    <t xml:space="preserve">Առանցքային ապրանքային խմբերի մասնաբաժնի փոփոխությունը, որոնք ունեն արտոնյալ սակագներ, քան նախապատվելի երկրի (most-favored nation) կարգավիճակը (տ.կ.) </t>
  </si>
  <si>
    <t>Էկոնոմիկայի նախարարության վարչական տվյալներ,ՄԱԿ-ի ապրանքային առևտրի վիճակագրական շտեմարանի տվյալներ, Միջազգային առևտրի կենտրոն (ITC)</t>
  </si>
  <si>
    <t xml:space="preserve">Ցուցանիշը ենթադրում է առանցքային ապրանքների` տվյալ տարվա և նախորդ տարվա մասնաբաժնի տարբերությունը, որոնք ունեն արտոնյալ սակագներ, քան նախապատվելի երկրի կարգավիճակ </t>
  </si>
  <si>
    <t xml:space="preserve">ՀՀ-ԵՄ գործընկերության խորացման համատեքստում մշակել և բանակցել Գործընկերության նոր օրակարգ փաստաթղթում  արտաքինԱռևտրի ոլորտում Հայաստանի համար առավել բարենպաստ պայմաններ ենթադրող առաջարկներ: </t>
  </si>
  <si>
    <t>ՀՀ-ԵՄ գործընկերության խորացման համատեքստում ներկայումս բանակցվության փուլում է գտնվում Գործընկերության նոր օրակարգ փաստաթուղթը, որը ուղղված է ՀՀ-ԵՄ տնտեսական և արտաքին հարաբերությունների լայմ շրջանակ  ձևավորմանը։ Գործընկերության նոր օրակարգ փաստաթղթի՝ առևտրին առնչվող հատվածները համահունչ են Համապարփակ և ընդլայնված գործընկերության համաձայնագրում ներառված դրույթներին: Առևտրի ոլորտում առավել լայն համագործակցությունը ենթադրում է ազատ առևտրի գոտու ստեղծում, որը հանդիսանում է համագործակցության այլ՝ ասոցացման ձևաչափ:</t>
  </si>
  <si>
    <t>M5.2.6</t>
  </si>
  <si>
    <t>Տրամադրել մասնակի աջակցություն ընկերություններին՝ Հայաստանից դեպի առանցքային թիրախային շուկաներ   օդային ճանապարհով բեռնափոխադրումներ իրականացնելու համար՝ (արտահանման աճին նպաստելու և տրանսպորտային մատչելիության բարելավման նպատակով): Պահանջարկի աճին զուգահեռ  պետության մասնաբաժինը կնվազի։</t>
  </si>
  <si>
    <t>Այս միջոցառման իրականացման արդյունքում կստեղծվի գործիքակազմ՝ ծառայությունների արտահանման տվյալներն արդյունավետ կերպով չափելու ու օգտագործելու համար: Այն կարող է ոչ միայն բարելավել տնտեսական հաշվետվողականության ճշգրտությունը, այլև մեծացնել ծառայսությունների ոլորտի իրազեկ քաղաքականություն մշակելու կարողությունը: 
Նման հավաքագրման համակարգի ստեղծումն ու ներդնումը պահանջում է շարունակական և մասնագիտացված ջանքեր՝ ապահովելու թե՛ ճշգրտությունը, թե՛ արդյունավետությունը: Հայաստանի հետ համադրելի երկրներում կան լավագույն փորձի օրինակներ, որոնք կարող են արժեքավոր տեղեկատվություն տրամադրել այս հավաքագրման համակարգի ստեղծման համար: Արտահանող ընկերությունների շրջանում պետք է անցկացվի տարեկան կանոնավոր հարցում: Նման հարցումների օրինակներ են՝ Միջազգային առևտրի վարչության տարեկան հարցումը (Մեծ Բրիտանիա) (տես https://www.gov.uk/government/publications/department-for-international-trade-annual-report-and-accounts), Առևտրի հանձնակատարի ծառայության հաճախորդների գոհունակության հարցումը (Կանադա): Այս հարցման մեթոդաբանությունը պետք է մշակվի` ուսումնասիրելով միջազգային լավագույն փորձը:</t>
  </si>
  <si>
    <t xml:space="preserve">Ներդնել համապատասխան վիճակագրության հավաքագրման համակարգ՝ ծառայությունների արտահանումը հաշվարկելու համար </t>
  </si>
  <si>
    <t>Ներդրումների աջակցման կենտրոն</t>
  </si>
  <si>
    <t>«Ներդրումների աջակցման կենտրոն» հիմնադրամի հաստիքակազմ, գույք, աշխատավարձ</t>
  </si>
  <si>
    <t>«Ներդրումների աջակցման կենտրոն» հիմնադրամին տրամադրել  համապարփակ օժանդակություն, ռեսուրսներ՝ իրականացնելու գործողությունների ծրագրով վերապահված արտահանման խթանման միջոցառումներ</t>
  </si>
  <si>
    <t xml:space="preserve">Տրամադրել  ԱՀԿ-ի պահանջներին համապատասխան ֆինանսական աջակցություն արտահանման վստահելի օպերատորներին՝ ընտրված շուկաներում լոգիստիկ կենտրոններ (պահեստներ և տեղաբաշխման կենտրոններ), առևտրային տներ ստեղծելու/օգտագործելու համար՝ հիմք ընդունելով նրանց կողմից ներկայացված մանրամասն գործարար ծրագիրը։ </t>
  </si>
  <si>
    <t xml:space="preserve">Տրամադրել ֆինանսական աջակցություն առևտրի ֆինանսավորման վարկերի համար՝ խթանելու մասնագիտական ​​առևտրի տների ստեղծումը, որոնք ուղղված են հատուկ նպատակային ապրանքների արտահանմանը դեպի թիրախային շուկաներ՝ առաջարկելով ԱՀԿ-ի պահանջներին համապատասխան աջակցություն՝ նպատակ ունենալով ֆինանսավորել բանկի կողմից առաջարկվող տոկոսագումարը (50%ից ավելին)։ </t>
  </si>
  <si>
    <t>M 2.3.6</t>
  </si>
  <si>
    <t xml:space="preserve">Այս միջոցառումն ուղղված է արտահանող ընկերությունների ֆինանսական իրացվելիության բարձրացմանը՝ տրամադրելով ԱՀԿ պահանջներին համապատասխան ֆինանսական աջակցություն: </t>
  </si>
  <si>
    <t>Տրամադրել ֆինանսական աջակցություն խոշոր արտահանման ծավալ ունեցող այն ընկերություններին, որոնք կունենան ինտենսիվ արտահանման ծավալի աճի տեմպ՝ նախորդ տարիների համեմատությամբ: Այս ֆինանսական օգնությունը ներառում է ԱՀԿ պահանջներին համապատասխանող ֆինանսական աջակցություն, որը բանկը տրամադրում է այն արտահանողներին, որոնք կնքել են արտահանման պայմանագրեր 3-6 ամիս մարման ժամկետով</t>
  </si>
  <si>
    <t>Օրինակ՝  Հայաստանից Իրանի տարածքով դեպի Իրաք ապրանքների արտահանման երթուղիների հստակեցման ուղղությամբ աշխատանքների իրականացում՝ ընթացակարգերի պարզեցման, թիրախային ապրանքային խմբերի նույնականացման մասով: Հաշվի առնելով՝ Հայաստան-Իրան-Իրաք եռակողմ ձևաչափով տնտեսական և լոգիստիկ համագործակցության սկզբնավորման ուղղությամբ արդեն իսկ տարված աշխատանքները՝ Հայաստանի, Իրաքի և Իրանի ԱԳ նախարարությունների համապատասխան տարածքային վարչությունների կողմից:</t>
  </si>
  <si>
    <t xml:space="preserve">Աջակցել թիրախային շուկաներում  պահեստների, պահեստային հաբերի ստեղծմանը` մատակարարման պայմանագրերի կնքման միջոցով, արտահանման գործընթացն արդիականացնելու և արտահանման դիվերսիֆիկացիան խթանելու համար </t>
  </si>
  <si>
    <t>Թիրախային շուկաներում պահեստները կարող են հեշտացնել փաթեթավորման, պիտակավորման և այլ, ավելացված արժեք ստեղծող ծառայությունների գործընթացները՝ դրանով իսկ նվազեցնելով տրանսպորտային ծախսերը և բարձրացնելով արդյունավետությունը։
Պահեստների ընդհանուր թիվը բաշխվում է M. 2.3.2 և M. 2.3.5 միջոցառումների միջև: Խնդրում ենք նկատի ունենալ, որ պահեստների ընդհանուր թիվը մինչև 2030 թվականը բաշխվել է նպատակային շուկաներում հետևյալ կերպ. 
Պարսից ծոցի երկրներ x1 
Եվրոպական տնտեսական գոտի և Շվեյցարիա x3 
ԱՄՆ x2        Միջին Արևելքի տարածաշրջանի երկրների մասով, կարող է առավել արդյունավետ լինել ստեղծել շահագրգիռ մասնավոր ընկերությունների մասնակցությամբ կոնսորցիումային հիմունքներով տարածաշրջանային հաբեր, որոնք կունենան պահեստային տարածքներ և սպասարկող անձնակազմ: Հաշվի առնելով ՀՀ և տարածաշրջանի երկրների առևտրատնտեսական ցուցանիշները առավել նպաստավոր կարող է լինել  նման տարածաշրջանային հաբեր հիմնել Արաբական Միացյալ Էմիրություններում  (Աբու Դաբի կամ Դուբայ) և Իրաքյան Քուրդիստանում (Էրբիլ), որոնք միևնույն ժամանակ կսպասարկեն հարևան շրջանները կամ երկրները:</t>
  </si>
  <si>
    <t>Առևտրի տների ընդհանուր թիվը բաշխվել է M.2.3.5 և M. 2.3.6 միջոցառումների միջև: Առևտրի տների ընդհանուր թիվը մինչև 2030 թվականը ներառում է հետևյալ թիրախային շուկաները.
Ծոցի արաբական երկրներ x1
Եվրոպական տնտեսական գոտի և Շվեյցարիա x2
ԱՄՆ x2</t>
  </si>
  <si>
    <t>Հիմք ընդունելով թիրախային շուկաները, որոնք բացահայտվել են վերլուծության արդյունքում, երկկողմ համաձայնագրերի համար դիտարկելի են հետևյալ շուկաները. 
Տարածաշրջանային երկրներ- Իրան, Վրաստան, Թուրքիա
Եվրասիական տնտեսական միություն (ԵԱՏՄ)
Ծոցի արաբական երկրներ
Եվրոպական տնտեսական տարածք (ԵՏԱ) և Շվեյցարիա
Հոնկոնգ
Ճապոնիա
ԱՄՆ
Իսրայել
Սինգապուր
Կորեայի Հանրապետություն
Միացյալ Թագավորություն</t>
  </si>
  <si>
    <t>Թիրախները հաշվարկելու համար օգտագործվել է հետևյալ տրամաբանությունը.
Ծոցի արաբական երկրներ - ընդհանուր 2 ուղղություն մինչև 2030 թվականը - սկսած 2027 թվականից - 2027 -2028 թվականներին` շաբաթական չվերթների 1 անգամյա և 2029-2030 թվականներին` 2 անգամյա պարբերականություն:
Եվրոպական տնտեսական գոտի և Շվեյցարիա - ընդհանուր 4 ուղղություն մինչև 2030 թվականը - սկսած 2026 թվականից - 2026-2028 թվականներին` շաբաթական չվերթների 1 անգամյա և 2029-2030 թվականներին` 2 անգամյա պարբերականություն:
Հոնկոնգ-ընդհանուր 1 ուղղություն մինչև 2030 թվականը - սկսած 2029 թվականից - հաճախականությունը շաբաթական 0.5 անգամ (երկու շաբաթը մեկ անգամ)
ԱՄՆ  - ընդհանուր 1 ուղղություն մինչև 2030 թվականը - սկսած 2027 թվականից - 2027 թվականին շաբաթական թռիչքների 0.5 անգամ պարբերականություն (երկու շաբաթը մեկ անգամ), հետագա տարիներին շաբաթական 1 անգամյա պարբերականություն
Մեծ Բրիտանիա - ընդհանուր 1 ուղղություն մինչև 2030 թվականը - սկսած 2030 թվականից - հաճախականությունը շաբաթական 0.5 անգամ (երկու շաբաթը մեկ անգամ)</t>
  </si>
  <si>
    <t>Թարմացնել Առևտրական ներկայացուցիչկների կանոնադրությունը</t>
  </si>
  <si>
    <t>Իրականացնել նոր ծրագիր սփյուռքահայ  առևտրային ներկայացուցիչների ի համար, որոնք իրենց երկրներում կատարելու են Հայաստանի առևտրային շահերի դեսպանների գործառույթներ</t>
  </si>
  <si>
    <t>Հայաստանի առևտրական ներկայացուցչություն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</si>
</sst>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_(* #,##0_);_(* \(#,##0\);_(* &quot;-&quot;??_);_(@_)"/>
    <numFmt numFmtId="166" formatCode="0.0"/>
    <numFmt numFmtId="167" formatCode="0.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GHEA Grapalat"/>
      <family val="3"/>
    </font>
    <font>
      <b/>
      <sz val="14"/>
      <color rgb="FFC00000"/>
      <name val="GHEA Grapalat"/>
      <family val="3"/>
    </font>
    <font>
      <sz val="9"/>
      <color theme="1"/>
      <name val="GHEA Grapalat"/>
      <family val="3"/>
    </font>
    <font>
      <b/>
      <sz val="11"/>
      <color theme="1"/>
      <name val="GHEA Grapalat"/>
      <family val="3"/>
    </font>
    <font>
      <b/>
      <sz val="11"/>
      <color rgb="FF000000"/>
      <name val="GHEA Grapalat"/>
      <family val="3"/>
    </font>
    <font>
      <sz val="11"/>
      <color rgb="FF000000"/>
      <name val="GHEA Grapalat"/>
      <family val="3"/>
    </font>
    <font>
      <b/>
      <sz val="11"/>
      <color rgb="FF00B050"/>
      <name val="GHEA Grapalat"/>
      <family val="3"/>
    </font>
    <font>
      <sz val="11"/>
      <name val="GHEA Grapalat"/>
      <family val="3"/>
    </font>
    <font>
      <b/>
      <i/>
      <sz val="11"/>
      <color theme="1"/>
      <name val="GHEA Grapalat"/>
      <family val="3"/>
    </font>
    <font>
      <sz val="8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DD7EE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DEBF7"/>
        <bgColor rgb="FF00000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D9D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000000"/>
      </patternFill>
    </fill>
    <fill>
      <patternFill patternType="solid">
        <fgColor theme="0"/>
        <bgColor rgb="FF000000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69">
    <xf numFmtId="0" fontId="0" fillId="0" borderId="0" xfId="0"/>
    <xf numFmtId="16" fontId="2" fillId="0" borderId="0" xfId="0" applyNumberFormat="1" applyFont="1" applyAlignment="1">
      <alignment wrapText="1"/>
    </xf>
    <xf numFmtId="0" fontId="2" fillId="0" borderId="3" xfId="0" applyFont="1" applyBorder="1" applyAlignment="1">
      <alignment wrapText="1"/>
    </xf>
    <xf numFmtId="0" fontId="2" fillId="0" borderId="4" xfId="0" applyFont="1" applyBorder="1" applyAlignment="1">
      <alignment wrapText="1"/>
    </xf>
    <xf numFmtId="0" fontId="2" fillId="0" borderId="5" xfId="0" applyFont="1" applyBorder="1" applyAlignment="1">
      <alignment wrapText="1"/>
    </xf>
    <xf numFmtId="16" fontId="5" fillId="4" borderId="0" xfId="0" applyNumberFormat="1" applyFont="1" applyFill="1" applyAlignment="1">
      <alignment horizontal="left" vertical="top" wrapText="1"/>
    </xf>
    <xf numFmtId="16" fontId="2" fillId="0" borderId="0" xfId="0" applyNumberFormat="1" applyFont="1" applyAlignment="1">
      <alignment horizontal="left" vertical="top" wrapText="1"/>
    </xf>
    <xf numFmtId="16" fontId="2" fillId="0" borderId="0" xfId="0" applyNumberFormat="1" applyFont="1" applyAlignment="1">
      <alignment vertical="top" wrapText="1"/>
    </xf>
    <xf numFmtId="16" fontId="2" fillId="7" borderId="0" xfId="0" applyNumberFormat="1" applyFont="1" applyFill="1" applyAlignment="1">
      <alignment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wrapText="1"/>
    </xf>
    <xf numFmtId="0" fontId="5" fillId="3" borderId="0" xfId="0" applyFont="1" applyFill="1" applyAlignment="1">
      <alignment horizontal="left" vertical="top" wrapText="1"/>
    </xf>
    <xf numFmtId="0" fontId="6" fillId="3" borderId="0" xfId="0" applyFont="1" applyFill="1" applyAlignment="1">
      <alignment horizontal="left" vertical="top" wrapText="1"/>
    </xf>
    <xf numFmtId="0" fontId="5" fillId="5" borderId="0" xfId="0" applyFont="1" applyFill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5" fillId="4" borderId="0" xfId="0" applyFont="1" applyFill="1" applyAlignment="1">
      <alignment horizontal="left" vertical="top" wrapText="1"/>
    </xf>
    <xf numFmtId="0" fontId="2" fillId="0" borderId="0" xfId="0" applyFont="1" applyAlignment="1">
      <alignment vertical="top" wrapText="1"/>
    </xf>
    <xf numFmtId="0" fontId="5" fillId="4" borderId="0" xfId="0" applyFont="1" applyFill="1" applyAlignment="1">
      <alignment wrapText="1"/>
    </xf>
    <xf numFmtId="1" fontId="5" fillId="4" borderId="0" xfId="0" applyNumberFormat="1" applyFont="1" applyFill="1" applyAlignment="1">
      <alignment wrapText="1"/>
    </xf>
    <xf numFmtId="0" fontId="6" fillId="3" borderId="0" xfId="0" applyFont="1" applyFill="1" applyAlignment="1">
      <alignment wrapText="1"/>
    </xf>
    <xf numFmtId="0" fontId="5" fillId="0" borderId="0" xfId="0" applyFont="1" applyAlignment="1">
      <alignment horizontal="left" vertical="top" wrapText="1"/>
    </xf>
    <xf numFmtId="16" fontId="5" fillId="4" borderId="0" xfId="0" applyNumberFormat="1" applyFont="1" applyFill="1" applyAlignment="1">
      <alignment wrapText="1"/>
    </xf>
    <xf numFmtId="9" fontId="2" fillId="0" borderId="0" xfId="0" applyNumberFormat="1" applyFont="1" applyAlignment="1">
      <alignment wrapText="1"/>
    </xf>
    <xf numFmtId="16" fontId="2" fillId="7" borderId="0" xfId="0" applyNumberFormat="1" applyFont="1" applyFill="1" applyAlignment="1">
      <alignment horizontal="center" wrapText="1"/>
    </xf>
    <xf numFmtId="1" fontId="2" fillId="0" borderId="0" xfId="0" applyNumberFormat="1" applyFont="1" applyAlignment="1">
      <alignment wrapText="1"/>
    </xf>
    <xf numFmtId="2" fontId="2" fillId="0" borderId="0" xfId="0" applyNumberFormat="1" applyFont="1" applyAlignment="1">
      <alignment wrapText="1"/>
    </xf>
    <xf numFmtId="1" fontId="2" fillId="0" borderId="0" xfId="1" applyNumberFormat="1" applyFont="1" applyAlignment="1">
      <alignment wrapText="1"/>
    </xf>
    <xf numFmtId="9" fontId="2" fillId="0" borderId="0" xfId="1" applyFont="1" applyAlignment="1">
      <alignment wrapText="1"/>
    </xf>
    <xf numFmtId="3" fontId="2" fillId="0" borderId="0" xfId="0" applyNumberFormat="1" applyFont="1" applyAlignment="1">
      <alignment wrapText="1"/>
    </xf>
    <xf numFmtId="10" fontId="2" fillId="0" borderId="0" xfId="0" applyNumberFormat="1" applyFont="1" applyAlignment="1">
      <alignment wrapText="1"/>
    </xf>
    <xf numFmtId="16" fontId="2" fillId="0" borderId="0" xfId="0" applyNumberFormat="1" applyFont="1" applyAlignment="1">
      <alignment horizontal="center" wrapText="1"/>
    </xf>
    <xf numFmtId="167" fontId="2" fillId="0" borderId="0" xfId="1" applyNumberFormat="1" applyFont="1" applyAlignment="1">
      <alignment wrapText="1"/>
    </xf>
    <xf numFmtId="167" fontId="5" fillId="4" borderId="0" xfId="1" applyNumberFormat="1" applyFont="1" applyFill="1" applyAlignment="1">
      <alignment wrapText="1"/>
    </xf>
    <xf numFmtId="167" fontId="2" fillId="0" borderId="0" xfId="0" applyNumberFormat="1" applyFont="1" applyAlignment="1">
      <alignment wrapText="1"/>
    </xf>
    <xf numFmtId="0" fontId="2" fillId="7" borderId="0" xfId="0" applyFont="1" applyFill="1" applyAlignment="1">
      <alignment wrapText="1"/>
    </xf>
    <xf numFmtId="0" fontId="6" fillId="5" borderId="0" xfId="0" applyFont="1" applyFill="1" applyAlignment="1">
      <alignment horizontal="left" vertical="top" wrapText="1"/>
    </xf>
    <xf numFmtId="0" fontId="6" fillId="5" borderId="0" xfId="0" applyFont="1" applyFill="1" applyAlignment="1">
      <alignment wrapText="1"/>
    </xf>
    <xf numFmtId="0" fontId="7" fillId="0" borderId="0" xfId="0" applyFont="1" applyAlignment="1">
      <alignment wrapText="1"/>
    </xf>
    <xf numFmtId="0" fontId="7" fillId="7" borderId="0" xfId="0" applyFont="1" applyFill="1" applyAlignment="1">
      <alignment wrapText="1"/>
    </xf>
    <xf numFmtId="9" fontId="7" fillId="0" borderId="0" xfId="0" applyNumberFormat="1" applyFont="1" applyAlignment="1">
      <alignment wrapText="1"/>
    </xf>
    <xf numFmtId="167" fontId="7" fillId="0" borderId="0" xfId="1" applyNumberFormat="1" applyFont="1" applyAlignment="1">
      <alignment wrapText="1"/>
    </xf>
    <xf numFmtId="1" fontId="7" fillId="0" borderId="0" xfId="1" applyNumberFormat="1" applyFont="1" applyAlignment="1">
      <alignment wrapText="1"/>
    </xf>
    <xf numFmtId="2" fontId="7" fillId="0" borderId="0" xfId="1" applyNumberFormat="1" applyFont="1" applyAlignment="1">
      <alignment wrapText="1"/>
    </xf>
    <xf numFmtId="2" fontId="2" fillId="0" borderId="0" xfId="1" applyNumberFormat="1" applyFont="1" applyAlignment="1">
      <alignment wrapText="1"/>
    </xf>
    <xf numFmtId="0" fontId="2" fillId="7" borderId="0" xfId="0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165" fontId="6" fillId="3" borderId="0" xfId="0" applyNumberFormat="1" applyFont="1" applyFill="1" applyAlignment="1">
      <alignment wrapText="1"/>
    </xf>
    <xf numFmtId="0" fontId="5" fillId="2" borderId="0" xfId="0" applyFont="1" applyFill="1" applyAlignment="1">
      <alignment vertical="center" wrapText="1"/>
    </xf>
    <xf numFmtId="10" fontId="5" fillId="4" borderId="0" xfId="1" applyNumberFormat="1" applyFont="1" applyFill="1" applyAlignment="1">
      <alignment wrapText="1"/>
    </xf>
    <xf numFmtId="167" fontId="6" fillId="5" borderId="0" xfId="1" applyNumberFormat="1" applyFont="1" applyFill="1" applyAlignment="1">
      <alignment wrapText="1"/>
    </xf>
    <xf numFmtId="1" fontId="7" fillId="0" borderId="0" xfId="0" applyNumberFormat="1" applyFont="1" applyAlignment="1">
      <alignment wrapText="1"/>
    </xf>
    <xf numFmtId="9" fontId="7" fillId="0" borderId="0" xfId="1" applyFont="1" applyAlignment="1">
      <alignment wrapText="1"/>
    </xf>
    <xf numFmtId="1" fontId="6" fillId="5" borderId="0" xfId="0" applyNumberFormat="1" applyFont="1" applyFill="1" applyAlignment="1">
      <alignment wrapText="1"/>
    </xf>
    <xf numFmtId="16" fontId="5" fillId="7" borderId="0" xfId="0" applyNumberFormat="1" applyFont="1" applyFill="1" applyAlignment="1">
      <alignment horizontal="left" vertical="top" wrapText="1"/>
    </xf>
    <xf numFmtId="16" fontId="5" fillId="7" borderId="0" xfId="0" applyNumberFormat="1" applyFont="1" applyFill="1" applyAlignment="1">
      <alignment wrapText="1"/>
    </xf>
    <xf numFmtId="1" fontId="5" fillId="7" borderId="0" xfId="0" applyNumberFormat="1" applyFont="1" applyFill="1" applyAlignment="1">
      <alignment wrapText="1"/>
    </xf>
    <xf numFmtId="167" fontId="5" fillId="7" borderId="0" xfId="1" applyNumberFormat="1" applyFont="1" applyFill="1" applyAlignment="1">
      <alignment wrapText="1"/>
    </xf>
    <xf numFmtId="0" fontId="5" fillId="11" borderId="0" xfId="0" applyFont="1" applyFill="1" applyAlignment="1">
      <alignment horizontal="left" vertical="top" wrapText="1"/>
    </xf>
    <xf numFmtId="0" fontId="6" fillId="11" borderId="0" xfId="0" applyFont="1" applyFill="1" applyAlignment="1">
      <alignment horizontal="left" vertical="top" wrapText="1"/>
    </xf>
    <xf numFmtId="0" fontId="6" fillId="11" borderId="0" xfId="0" applyFont="1" applyFill="1" applyAlignment="1">
      <alignment wrapText="1"/>
    </xf>
    <xf numFmtId="2" fontId="6" fillId="11" borderId="0" xfId="0" applyNumberFormat="1" applyFont="1" applyFill="1" applyAlignment="1">
      <alignment wrapText="1"/>
    </xf>
    <xf numFmtId="166" fontId="6" fillId="11" borderId="0" xfId="0" applyNumberFormat="1" applyFont="1" applyFill="1" applyAlignment="1">
      <alignment wrapText="1"/>
    </xf>
    <xf numFmtId="9" fontId="6" fillId="11" borderId="0" xfId="1" applyFont="1" applyFill="1" applyAlignment="1">
      <alignment wrapText="1"/>
    </xf>
    <xf numFmtId="0" fontId="5" fillId="7" borderId="0" xfId="0" applyFont="1" applyFill="1" applyAlignment="1">
      <alignment horizontal="left" vertical="top" wrapText="1"/>
    </xf>
    <xf numFmtId="0" fontId="5" fillId="7" borderId="0" xfId="0" applyFont="1" applyFill="1" applyAlignment="1">
      <alignment wrapText="1"/>
    </xf>
    <xf numFmtId="0" fontId="5" fillId="11" borderId="0" xfId="0" applyFont="1" applyFill="1" applyAlignment="1">
      <alignment wrapText="1"/>
    </xf>
    <xf numFmtId="2" fontId="5" fillId="11" borderId="0" xfId="0" applyNumberFormat="1" applyFont="1" applyFill="1" applyAlignment="1">
      <alignment wrapText="1"/>
    </xf>
    <xf numFmtId="2" fontId="8" fillId="11" borderId="0" xfId="0" applyNumberFormat="1" applyFont="1" applyFill="1" applyAlignment="1">
      <alignment wrapText="1"/>
    </xf>
    <xf numFmtId="2" fontId="5" fillId="7" borderId="0" xfId="0" applyNumberFormat="1" applyFont="1" applyFill="1" applyAlignment="1">
      <alignment wrapText="1"/>
    </xf>
    <xf numFmtId="167" fontId="5" fillId="11" borderId="0" xfId="1" applyNumberFormat="1" applyFont="1" applyFill="1" applyAlignment="1">
      <alignment wrapText="1"/>
    </xf>
    <xf numFmtId="10" fontId="5" fillId="7" borderId="0" xfId="0" applyNumberFormat="1" applyFont="1" applyFill="1" applyAlignment="1">
      <alignment wrapText="1"/>
    </xf>
    <xf numFmtId="167" fontId="6" fillId="11" borderId="0" xfId="1" applyNumberFormat="1" applyFont="1" applyFill="1" applyAlignment="1">
      <alignment wrapText="1"/>
    </xf>
    <xf numFmtId="4" fontId="5" fillId="7" borderId="0" xfId="0" applyNumberFormat="1" applyFont="1" applyFill="1" applyAlignment="1">
      <alignment wrapText="1"/>
    </xf>
    <xf numFmtId="166" fontId="5" fillId="7" borderId="0" xfId="0" applyNumberFormat="1" applyFont="1" applyFill="1" applyAlignment="1">
      <alignment wrapText="1"/>
    </xf>
    <xf numFmtId="1" fontId="6" fillId="11" borderId="0" xfId="0" applyNumberFormat="1" applyFont="1" applyFill="1" applyAlignment="1">
      <alignment wrapText="1"/>
    </xf>
    <xf numFmtId="16" fontId="2" fillId="12" borderId="0" xfId="0" applyNumberFormat="1" applyFont="1" applyFill="1" applyAlignment="1">
      <alignment wrapText="1"/>
    </xf>
    <xf numFmtId="0" fontId="5" fillId="13" borderId="0" xfId="0" applyFont="1" applyFill="1" applyAlignment="1">
      <alignment horizontal="left" vertical="top" wrapText="1"/>
    </xf>
    <xf numFmtId="0" fontId="5" fillId="14" borderId="0" xfId="0" applyFont="1" applyFill="1" applyAlignment="1">
      <alignment horizontal="left" vertical="top" wrapText="1"/>
    </xf>
    <xf numFmtId="0" fontId="2" fillId="12" borderId="0" xfId="0" applyFont="1" applyFill="1" applyAlignment="1">
      <alignment horizontal="left" vertical="top" wrapText="1"/>
    </xf>
    <xf numFmtId="9" fontId="5" fillId="7" borderId="0" xfId="0" applyNumberFormat="1" applyFont="1" applyFill="1" applyAlignment="1">
      <alignment wrapText="1"/>
    </xf>
    <xf numFmtId="164" fontId="5" fillId="7" borderId="0" xfId="0" applyNumberFormat="1" applyFont="1" applyFill="1" applyAlignment="1">
      <alignment wrapText="1"/>
    </xf>
    <xf numFmtId="16" fontId="5" fillId="13" borderId="0" xfId="0" applyNumberFormat="1" applyFont="1" applyFill="1" applyAlignment="1">
      <alignment horizontal="left" vertical="top" wrapText="1"/>
    </xf>
    <xf numFmtId="16" fontId="5" fillId="13" borderId="0" xfId="0" applyNumberFormat="1" applyFont="1" applyFill="1" applyAlignment="1">
      <alignment wrapText="1"/>
    </xf>
    <xf numFmtId="9" fontId="5" fillId="13" borderId="0" xfId="0" applyNumberFormat="1" applyFont="1" applyFill="1" applyAlignment="1">
      <alignment wrapText="1"/>
    </xf>
    <xf numFmtId="16" fontId="2" fillId="13" borderId="0" xfId="0" applyNumberFormat="1" applyFont="1" applyFill="1" applyAlignment="1">
      <alignment wrapText="1"/>
    </xf>
    <xf numFmtId="0" fontId="5" fillId="12" borderId="0" xfId="0" applyFont="1" applyFill="1" applyAlignment="1">
      <alignment horizontal="left" vertical="top" wrapText="1"/>
    </xf>
    <xf numFmtId="0" fontId="2" fillId="12" borderId="0" xfId="0" applyFont="1" applyFill="1" applyAlignment="1">
      <alignment wrapText="1"/>
    </xf>
    <xf numFmtId="167" fontId="5" fillId="12" borderId="0" xfId="1" applyNumberFormat="1" applyFont="1" applyFill="1" applyAlignment="1">
      <alignment wrapText="1"/>
    </xf>
    <xf numFmtId="2" fontId="5" fillId="12" borderId="0" xfId="0" applyNumberFormat="1" applyFont="1" applyFill="1" applyAlignment="1">
      <alignment wrapText="1"/>
    </xf>
    <xf numFmtId="0" fontId="2" fillId="12" borderId="7" xfId="0" applyFont="1" applyFill="1" applyBorder="1" applyAlignment="1">
      <alignment horizontal="left" vertical="top" wrapText="1"/>
    </xf>
    <xf numFmtId="0" fontId="2" fillId="12" borderId="7" xfId="0" applyFont="1" applyFill="1" applyBorder="1" applyAlignment="1">
      <alignment wrapText="1"/>
    </xf>
    <xf numFmtId="0" fontId="5" fillId="12" borderId="7" xfId="0" applyFont="1" applyFill="1" applyBorder="1" applyAlignment="1">
      <alignment horizontal="center" vertical="top" wrapText="1"/>
    </xf>
    <xf numFmtId="0" fontId="9" fillId="12" borderId="7" xfId="0" applyFont="1" applyFill="1" applyBorder="1" applyAlignment="1">
      <alignment horizontal="left" vertical="top" wrapText="1"/>
    </xf>
    <xf numFmtId="0" fontId="2" fillId="12" borderId="7" xfId="0" applyFont="1" applyFill="1" applyBorder="1" applyAlignment="1">
      <alignment vertical="top" wrapText="1"/>
    </xf>
    <xf numFmtId="0" fontId="5" fillId="15" borderId="7" xfId="0" applyFont="1" applyFill="1" applyBorder="1" applyAlignment="1">
      <alignment horizontal="left" vertical="top" wrapText="1"/>
    </xf>
    <xf numFmtId="0" fontId="5" fillId="12" borderId="7" xfId="0" applyFont="1" applyFill="1" applyBorder="1" applyAlignment="1">
      <alignment horizontal="left" vertical="top" wrapText="1"/>
    </xf>
    <xf numFmtId="0" fontId="2" fillId="0" borderId="7" xfId="0" applyFont="1" applyBorder="1" applyAlignment="1">
      <alignment wrapText="1"/>
    </xf>
    <xf numFmtId="16" fontId="5" fillId="13" borderId="7" xfId="0" applyNumberFormat="1" applyFont="1" applyFill="1" applyBorder="1" applyAlignment="1">
      <alignment horizontal="left" vertical="top" wrapText="1"/>
    </xf>
    <xf numFmtId="0" fontId="2" fillId="8" borderId="7" xfId="0" applyFont="1" applyFill="1" applyBorder="1" applyAlignment="1">
      <alignment horizontal="left" vertical="top" wrapText="1"/>
    </xf>
    <xf numFmtId="16" fontId="5" fillId="7" borderId="7" xfId="0" applyNumberFormat="1" applyFont="1" applyFill="1" applyBorder="1" applyAlignment="1">
      <alignment horizontal="left" vertical="top" wrapText="1"/>
    </xf>
    <xf numFmtId="0" fontId="9" fillId="9" borderId="7" xfId="0" applyFont="1" applyFill="1" applyBorder="1" applyAlignment="1">
      <alignment horizontal="left" vertical="top" wrapText="1"/>
    </xf>
    <xf numFmtId="0" fontId="2" fillId="8" borderId="7" xfId="0" applyFont="1" applyFill="1" applyBorder="1" applyAlignment="1">
      <alignment vertical="top" wrapText="1"/>
    </xf>
    <xf numFmtId="0" fontId="2" fillId="10" borderId="7" xfId="0" applyFont="1" applyFill="1" applyBorder="1" applyAlignment="1">
      <alignment horizontal="left" vertical="top" wrapText="1"/>
    </xf>
    <xf numFmtId="0" fontId="2" fillId="9" borderId="7" xfId="0" applyFont="1" applyFill="1" applyBorder="1" applyAlignment="1">
      <alignment horizontal="left" vertical="top" wrapText="1"/>
    </xf>
    <xf numFmtId="0" fontId="5" fillId="14" borderId="7" xfId="0" applyFont="1" applyFill="1" applyBorder="1" applyAlignment="1">
      <alignment horizontal="left" vertical="top" wrapText="1"/>
    </xf>
    <xf numFmtId="0" fontId="5" fillId="7" borderId="7" xfId="0" applyFont="1" applyFill="1" applyBorder="1" applyAlignment="1">
      <alignment horizontal="left" vertical="top" wrapText="1"/>
    </xf>
    <xf numFmtId="0" fontId="5" fillId="13" borderId="7" xfId="0" applyFont="1" applyFill="1" applyBorder="1" applyAlignment="1">
      <alignment horizontal="left" vertical="top" wrapText="1"/>
    </xf>
    <xf numFmtId="0" fontId="5" fillId="4" borderId="7" xfId="0" applyFont="1" applyFill="1" applyBorder="1" applyAlignment="1">
      <alignment horizontal="left" vertical="top" wrapText="1"/>
    </xf>
    <xf numFmtId="0" fontId="5" fillId="11" borderId="7" xfId="0" applyFont="1" applyFill="1" applyBorder="1" applyAlignment="1">
      <alignment horizontal="left" vertical="top" wrapText="1"/>
    </xf>
    <xf numFmtId="0" fontId="5" fillId="7" borderId="7" xfId="0" applyFont="1" applyFill="1" applyBorder="1" applyAlignment="1">
      <alignment horizontal="center" vertical="top" wrapText="1"/>
    </xf>
    <xf numFmtId="0" fontId="5" fillId="7" borderId="0" xfId="0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top" wrapText="1"/>
    </xf>
    <xf numFmtId="16" fontId="2" fillId="0" borderId="0" xfId="0" applyNumberFormat="1" applyFont="1" applyAlignment="1">
      <alignment horizontal="center" vertical="center" wrapText="1"/>
    </xf>
    <xf numFmtId="16" fontId="2" fillId="12" borderId="0" xfId="0" applyNumberFormat="1" applyFont="1" applyFill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 wrapText="1"/>
    </xf>
    <xf numFmtId="3" fontId="5" fillId="7" borderId="0" xfId="0" applyNumberFormat="1" applyFont="1" applyFill="1" applyAlignment="1">
      <alignment horizontal="center" vertical="center" wrapText="1"/>
    </xf>
    <xf numFmtId="16" fontId="2" fillId="7" borderId="0" xfId="0" applyNumberFormat="1" applyFont="1" applyFill="1" applyAlignment="1">
      <alignment horizontal="center" vertical="center" wrapText="1"/>
    </xf>
    <xf numFmtId="3" fontId="5" fillId="13" borderId="0" xfId="0" applyNumberFormat="1" applyFont="1" applyFill="1" applyAlignment="1">
      <alignment horizontal="center" vertical="center" wrapText="1"/>
    </xf>
    <xf numFmtId="16" fontId="2" fillId="13" borderId="0" xfId="0" applyNumberFormat="1" applyFont="1" applyFill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16" fontId="5" fillId="7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3" fontId="6" fillId="11" borderId="0" xfId="0" applyNumberFormat="1" applyFont="1" applyFill="1" applyAlignment="1">
      <alignment horizontal="center" vertical="center" wrapText="1"/>
    </xf>
    <xf numFmtId="0" fontId="6" fillId="11" borderId="0" xfId="0" applyFont="1" applyFill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37" fontId="2" fillId="0" borderId="0" xfId="0" applyNumberFormat="1" applyFont="1" applyAlignment="1">
      <alignment horizontal="center" vertical="center" wrapText="1"/>
    </xf>
    <xf numFmtId="3" fontId="5" fillId="4" borderId="0" xfId="0" applyNumberFormat="1" applyFont="1" applyFill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3" fontId="6" fillId="5" borderId="0" xfId="0" applyNumberFormat="1" applyFont="1" applyFill="1" applyAlignment="1">
      <alignment horizontal="center" vertical="center" wrapText="1"/>
    </xf>
    <xf numFmtId="0" fontId="6" fillId="5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3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16" fontId="2" fillId="0" borderId="0" xfId="0" applyNumberFormat="1" applyFont="1" applyAlignment="1">
      <alignment horizontal="left" vertical="top" wrapText="1"/>
    </xf>
    <xf numFmtId="16" fontId="2" fillId="0" borderId="0" xfId="0" applyNumberFormat="1" applyFont="1" applyAlignment="1">
      <alignment horizontal="center" wrapText="1"/>
    </xf>
    <xf numFmtId="16" fontId="2" fillId="7" borderId="0" xfId="0" applyNumberFormat="1" applyFont="1" applyFill="1" applyAlignment="1">
      <alignment horizontal="center" wrapText="1"/>
    </xf>
    <xf numFmtId="16" fontId="5" fillId="7" borderId="7" xfId="0" applyNumberFormat="1" applyFont="1" applyFill="1" applyBorder="1" applyAlignment="1">
      <alignment horizontal="left" vertical="top" wrapText="1"/>
    </xf>
    <xf numFmtId="16" fontId="2" fillId="0" borderId="10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16" fontId="2" fillId="0" borderId="0" xfId="0" applyNumberFormat="1" applyFont="1" applyAlignment="1">
      <alignment horizontal="left" vertical="top" wrapText="1"/>
    </xf>
    <xf numFmtId="0" fontId="2" fillId="10" borderId="9" xfId="0" applyFont="1" applyFill="1" applyBorder="1" applyAlignment="1">
      <alignment horizontal="left" vertical="top" wrapText="1"/>
    </xf>
    <xf numFmtId="16" fontId="2" fillId="0" borderId="12" xfId="0" applyNumberFormat="1" applyFont="1" applyBorder="1" applyAlignment="1">
      <alignment horizontal="left" vertical="top" wrapText="1"/>
    </xf>
    <xf numFmtId="0" fontId="0" fillId="0" borderId="10" xfId="0" applyBorder="1" applyAlignment="1">
      <alignment vertical="top" wrapText="1"/>
    </xf>
    <xf numFmtId="16" fontId="2" fillId="0" borderId="10" xfId="0" applyNumberFormat="1" applyFont="1" applyBorder="1" applyAlignment="1">
      <alignment horizontal="left" vertical="top" wrapText="1"/>
    </xf>
    <xf numFmtId="0" fontId="0" fillId="0" borderId="10" xfId="0" applyBorder="1" applyAlignment="1">
      <alignment vertical="top"/>
    </xf>
    <xf numFmtId="0" fontId="2" fillId="9" borderId="12" xfId="0" applyFont="1" applyFill="1" applyBorder="1" applyAlignment="1">
      <alignment horizontal="left" vertical="top" wrapText="1"/>
    </xf>
    <xf numFmtId="0" fontId="3" fillId="0" borderId="10" xfId="0" applyFont="1" applyBorder="1" applyAlignment="1">
      <alignment horizontal="center" vertical="top" wrapText="1"/>
    </xf>
    <xf numFmtId="16" fontId="5" fillId="13" borderId="10" xfId="0" applyNumberFormat="1" applyFont="1" applyFill="1" applyBorder="1" applyAlignment="1">
      <alignment horizontal="left" vertical="top" wrapText="1"/>
    </xf>
    <xf numFmtId="16" fontId="5" fillId="7" borderId="10" xfId="0" applyNumberFormat="1" applyFont="1" applyFill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5" fillId="14" borderId="10" xfId="0" applyFont="1" applyFill="1" applyBorder="1" applyAlignment="1">
      <alignment horizontal="left" vertical="top" wrapText="1"/>
    </xf>
    <xf numFmtId="0" fontId="5" fillId="7" borderId="10" xfId="0" applyFont="1" applyFill="1" applyBorder="1" applyAlignment="1">
      <alignment horizontal="left" vertical="top" wrapText="1"/>
    </xf>
    <xf numFmtId="0" fontId="2" fillId="0" borderId="10" xfId="0" applyFont="1" applyBorder="1" applyAlignment="1">
      <alignment vertical="top" wrapText="1"/>
    </xf>
    <xf numFmtId="0" fontId="5" fillId="13" borderId="10" xfId="0" applyFont="1" applyFill="1" applyBorder="1" applyAlignment="1">
      <alignment horizontal="left" vertical="top" wrapText="1"/>
    </xf>
    <xf numFmtId="0" fontId="5" fillId="4" borderId="10" xfId="0" applyFont="1" applyFill="1" applyBorder="1" applyAlignment="1">
      <alignment horizontal="left" vertical="top" wrapText="1"/>
    </xf>
    <xf numFmtId="0" fontId="5" fillId="11" borderId="10" xfId="0" applyFont="1" applyFill="1" applyBorder="1" applyAlignment="1">
      <alignment horizontal="left" vertical="top" wrapText="1"/>
    </xf>
    <xf numFmtId="0" fontId="2" fillId="0" borderId="10" xfId="0" applyFont="1" applyBorder="1" applyAlignment="1">
      <alignment wrapText="1"/>
    </xf>
    <xf numFmtId="0" fontId="2" fillId="10" borderId="10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0" borderId="1" xfId="0" applyFont="1" applyBorder="1" applyAlignment="1">
      <alignment horizontal="left" vertical="top" wrapText="1"/>
    </xf>
    <xf numFmtId="0" fontId="2" fillId="12" borderId="0" xfId="0" applyFont="1" applyFill="1" applyBorder="1" applyAlignment="1">
      <alignment horizontal="left" vertical="top" wrapText="1"/>
    </xf>
    <xf numFmtId="16" fontId="2" fillId="0" borderId="2" xfId="0" applyNumberFormat="1" applyFont="1" applyBorder="1" applyAlignment="1">
      <alignment vertical="top" wrapText="1"/>
    </xf>
    <xf numFmtId="0" fontId="2" fillId="0" borderId="10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  <xf numFmtId="0" fontId="2" fillId="10" borderId="1" xfId="0" applyFont="1" applyFill="1" applyBorder="1" applyAlignment="1">
      <alignment horizontal="left" vertical="top" wrapText="1"/>
    </xf>
    <xf numFmtId="0" fontId="2" fillId="10" borderId="9" xfId="0" applyFont="1" applyFill="1" applyBorder="1" applyAlignment="1">
      <alignment horizontal="left" vertical="top" wrapText="1"/>
    </xf>
    <xf numFmtId="0" fontId="2" fillId="10" borderId="11" xfId="0" applyFont="1" applyFill="1" applyBorder="1" applyAlignment="1">
      <alignment horizontal="left" vertical="top" wrapText="1"/>
    </xf>
    <xf numFmtId="0" fontId="2" fillId="10" borderId="2" xfId="0" applyFont="1" applyFill="1" applyBorder="1" applyAlignment="1">
      <alignment horizontal="left" vertical="top" wrapText="1"/>
    </xf>
    <xf numFmtId="0" fontId="2" fillId="12" borderId="1" xfId="0" applyFont="1" applyFill="1" applyBorder="1" applyAlignment="1">
      <alignment horizontal="center" vertical="top" wrapText="1"/>
    </xf>
    <xf numFmtId="0" fontId="2" fillId="12" borderId="9" xfId="0" applyFont="1" applyFill="1" applyBorder="1" applyAlignment="1">
      <alignment horizontal="center" vertical="top" wrapText="1"/>
    </xf>
    <xf numFmtId="0" fontId="2" fillId="12" borderId="2" xfId="0" applyFont="1" applyFill="1" applyBorder="1" applyAlignment="1">
      <alignment horizontal="center" vertical="top" wrapText="1"/>
    </xf>
    <xf numFmtId="0" fontId="2" fillId="10" borderId="1" xfId="0" applyFont="1" applyFill="1" applyBorder="1" applyAlignment="1">
      <alignment horizontal="center" vertical="top" wrapText="1"/>
    </xf>
    <xf numFmtId="0" fontId="2" fillId="10" borderId="2" xfId="0" applyFont="1" applyFill="1" applyBorder="1" applyAlignment="1">
      <alignment horizontal="center" vertical="top" wrapText="1"/>
    </xf>
    <xf numFmtId="16" fontId="2" fillId="0" borderId="1" xfId="0" applyNumberFormat="1" applyFont="1" applyBorder="1" applyAlignment="1">
      <alignment horizontal="center" vertical="top" wrapText="1"/>
    </xf>
    <xf numFmtId="16" fontId="2" fillId="0" borderId="9" xfId="0" applyNumberFormat="1" applyFont="1" applyBorder="1" applyAlignment="1">
      <alignment horizontal="center" vertical="top" wrapText="1"/>
    </xf>
    <xf numFmtId="16" fontId="2" fillId="0" borderId="2" xfId="0" applyNumberFormat="1" applyFont="1" applyBorder="1" applyAlignment="1">
      <alignment horizontal="center" vertical="top" wrapText="1"/>
    </xf>
    <xf numFmtId="0" fontId="2" fillId="8" borderId="7" xfId="0" applyFont="1" applyFill="1" applyBorder="1" applyAlignment="1">
      <alignment vertical="top" wrapText="1"/>
    </xf>
    <xf numFmtId="16" fontId="2" fillId="0" borderId="0" xfId="0" applyNumberFormat="1" applyFont="1" applyAlignment="1">
      <alignment horizontal="center" wrapText="1"/>
    </xf>
    <xf numFmtId="0" fontId="2" fillId="0" borderId="10" xfId="0" applyFont="1" applyBorder="1" applyAlignment="1">
      <alignment horizontal="left" vertical="top" wrapText="1"/>
    </xf>
    <xf numFmtId="0" fontId="5" fillId="7" borderId="10" xfId="0" applyFont="1" applyFill="1" applyBorder="1" applyAlignment="1">
      <alignment horizontal="left" vertical="top" wrapText="1"/>
    </xf>
    <xf numFmtId="16" fontId="2" fillId="0" borderId="10" xfId="0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wrapText="1"/>
    </xf>
    <xf numFmtId="3" fontId="2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left" vertical="top" wrapText="1"/>
    </xf>
    <xf numFmtId="3" fontId="2" fillId="6" borderId="6" xfId="0" applyNumberFormat="1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16" fontId="2" fillId="0" borderId="0" xfId="0" applyNumberFormat="1" applyFont="1" applyAlignment="1">
      <alignment horizontal="left" vertical="top" wrapText="1"/>
    </xf>
    <xf numFmtId="3" fontId="6" fillId="3" borderId="0" xfId="0" applyNumberFormat="1" applyFont="1" applyFill="1" applyAlignment="1">
      <alignment horizontal="center" vertical="center" wrapText="1"/>
    </xf>
    <xf numFmtId="0" fontId="6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3" fontId="6" fillId="11" borderId="0" xfId="0" applyNumberFormat="1" applyFont="1" applyFill="1" applyAlignment="1">
      <alignment horizontal="center" vertical="center" wrapText="1"/>
    </xf>
    <xf numFmtId="0" fontId="6" fillId="11" borderId="0" xfId="0" applyFont="1" applyFill="1" applyAlignment="1">
      <alignment horizontal="center" vertical="center" wrapText="1"/>
    </xf>
    <xf numFmtId="0" fontId="2" fillId="9" borderId="10" xfId="0" applyFont="1" applyFill="1" applyBorder="1" applyAlignment="1">
      <alignment horizontal="left" vertical="top" wrapText="1"/>
    </xf>
    <xf numFmtId="3" fontId="5" fillId="7" borderId="0" xfId="0" applyNumberFormat="1" applyFont="1" applyFill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3" fontId="7" fillId="0" borderId="0" xfId="1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3" fontId="7" fillId="0" borderId="0" xfId="0" applyNumberFormat="1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12" borderId="7" xfId="0" applyFont="1" applyFill="1" applyBorder="1" applyAlignment="1">
      <alignment horizontal="left" vertical="top" wrapText="1"/>
    </xf>
    <xf numFmtId="0" fontId="2" fillId="12" borderId="7" xfId="0" applyFont="1" applyFill="1" applyBorder="1" applyAlignment="1">
      <alignment vertical="top" wrapText="1"/>
    </xf>
    <xf numFmtId="0" fontId="2" fillId="8" borderId="7" xfId="0" applyFont="1" applyFill="1" applyBorder="1" applyAlignment="1">
      <alignment horizontal="left" vertical="top" wrapText="1"/>
    </xf>
    <xf numFmtId="0" fontId="5" fillId="11" borderId="7" xfId="0" applyFont="1" applyFill="1" applyBorder="1" applyAlignment="1">
      <alignment horizontal="left" vertical="top" wrapText="1"/>
    </xf>
    <xf numFmtId="0" fontId="5" fillId="11" borderId="2" xfId="0" applyFont="1" applyFill="1" applyBorder="1" applyAlignment="1">
      <alignment horizontal="left" vertical="top" wrapText="1"/>
    </xf>
    <xf numFmtId="0" fontId="5" fillId="11" borderId="10" xfId="0" applyFont="1" applyFill="1" applyBorder="1" applyAlignment="1">
      <alignment horizontal="left" vertical="top" wrapText="1"/>
    </xf>
    <xf numFmtId="0" fontId="2" fillId="9" borderId="7" xfId="0" applyFont="1" applyFill="1" applyBorder="1" applyAlignment="1">
      <alignment horizontal="left" vertical="top" wrapText="1"/>
    </xf>
    <xf numFmtId="0" fontId="2" fillId="0" borderId="9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top" wrapText="1"/>
    </xf>
    <xf numFmtId="0" fontId="2" fillId="10" borderId="7" xfId="0" applyFont="1" applyFill="1" applyBorder="1" applyAlignment="1">
      <alignment horizontal="left" vertical="top" wrapText="1"/>
    </xf>
    <xf numFmtId="0" fontId="5" fillId="13" borderId="10" xfId="0" applyFont="1" applyFill="1" applyBorder="1" applyAlignment="1">
      <alignment horizontal="left" vertical="top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 vertical="top" wrapText="1"/>
    </xf>
    <xf numFmtId="0" fontId="2" fillId="7" borderId="0" xfId="0" applyFont="1" applyFill="1" applyAlignment="1">
      <alignment horizontal="center" wrapText="1"/>
    </xf>
    <xf numFmtId="0" fontId="5" fillId="7" borderId="0" xfId="0" applyFont="1" applyFill="1" applyAlignment="1">
      <alignment horizontal="center" wrapText="1"/>
    </xf>
    <xf numFmtId="0" fontId="6" fillId="7" borderId="0" xfId="0" applyFont="1" applyFill="1" applyAlignment="1">
      <alignment horizontal="center" wrapText="1"/>
    </xf>
    <xf numFmtId="0" fontId="5" fillId="13" borderId="7" xfId="0" applyFont="1" applyFill="1" applyBorder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0" fontId="2" fillId="9" borderId="7" xfId="0" applyFont="1" applyFill="1" applyBorder="1" applyAlignment="1">
      <alignment vertical="top" wrapText="1"/>
    </xf>
    <xf numFmtId="0" fontId="5" fillId="7" borderId="7" xfId="0" applyFont="1" applyFill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" fontId="2" fillId="7" borderId="0" xfId="0" applyNumberFormat="1" applyFont="1" applyFill="1" applyAlignment="1">
      <alignment horizontal="center" wrapText="1"/>
    </xf>
    <xf numFmtId="16" fontId="9" fillId="0" borderId="10" xfId="0" applyNumberFormat="1" applyFont="1" applyBorder="1" applyAlignment="1">
      <alignment horizontal="left" vertical="top" wrapText="1"/>
    </xf>
    <xf numFmtId="0" fontId="5" fillId="0" borderId="10" xfId="0" applyFont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center" vertical="top" wrapText="1"/>
    </xf>
    <xf numFmtId="0" fontId="5" fillId="12" borderId="8" xfId="0" applyFont="1" applyFill="1" applyBorder="1" applyAlignment="1">
      <alignment horizontal="left" vertical="top" wrapText="1"/>
    </xf>
    <xf numFmtId="0" fontId="5" fillId="12" borderId="5" xfId="0" applyFont="1" applyFill="1" applyBorder="1" applyAlignment="1">
      <alignment horizontal="left" vertical="top" wrapText="1"/>
    </xf>
    <xf numFmtId="0" fontId="9" fillId="8" borderId="7" xfId="0" applyFont="1" applyFill="1" applyBorder="1" applyAlignment="1">
      <alignment horizontal="left" vertical="top" wrapText="1"/>
    </xf>
    <xf numFmtId="0" fontId="5" fillId="12" borderId="10" xfId="0" applyFont="1" applyFill="1" applyBorder="1" applyAlignment="1">
      <alignment horizontal="left" vertical="top" wrapText="1"/>
    </xf>
    <xf numFmtId="0" fontId="5" fillId="12" borderId="7" xfId="0" applyFont="1" applyFill="1" applyBorder="1" applyAlignment="1">
      <alignment horizontal="left" vertical="top" wrapText="1"/>
    </xf>
    <xf numFmtId="0" fontId="5" fillId="12" borderId="8" xfId="0" applyFont="1" applyFill="1" applyBorder="1" applyAlignment="1">
      <alignment horizontal="center" vertical="top" wrapText="1"/>
    </xf>
    <xf numFmtId="0" fontId="5" fillId="12" borderId="7" xfId="0" applyFont="1" applyFill="1" applyBorder="1" applyAlignment="1">
      <alignment horizontal="center" vertical="top" wrapText="1"/>
    </xf>
    <xf numFmtId="0" fontId="9" fillId="12" borderId="7" xfId="0" applyFont="1" applyFill="1" applyBorder="1" applyAlignment="1">
      <alignment horizontal="left" vertical="top" wrapText="1"/>
    </xf>
    <xf numFmtId="0" fontId="5" fillId="7" borderId="7" xfId="0" applyFont="1" applyFill="1" applyBorder="1" applyAlignment="1">
      <alignment horizontal="center" vertical="top" wrapText="1"/>
    </xf>
    <xf numFmtId="16" fontId="2" fillId="0" borderId="10" xfId="0" applyNumberFormat="1" applyFont="1" applyBorder="1" applyAlignment="1">
      <alignment horizontal="center" vertical="top" wrapText="1"/>
    </xf>
    <xf numFmtId="0" fontId="2" fillId="9" borderId="12" xfId="0" applyFont="1" applyFill="1" applyBorder="1" applyAlignment="1">
      <alignment horizontal="left" vertical="top" wrapText="1"/>
    </xf>
    <xf numFmtId="0" fontId="2" fillId="12" borderId="9" xfId="0" applyFont="1" applyFill="1" applyBorder="1" applyAlignment="1">
      <alignment horizontal="left" vertical="top" wrapText="1"/>
    </xf>
    <xf numFmtId="0" fontId="2" fillId="8" borderId="9" xfId="0" applyFont="1" applyFill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5" fillId="13" borderId="0" xfId="0" applyFont="1" applyFill="1" applyAlignment="1">
      <alignment horizontal="center" vertical="center" wrapText="1"/>
    </xf>
    <xf numFmtId="16" fontId="5" fillId="7" borderId="7" xfId="0" applyNumberFormat="1" applyFont="1" applyFill="1" applyBorder="1" applyAlignment="1">
      <alignment horizontal="left" vertical="top" wrapText="1"/>
    </xf>
    <xf numFmtId="16" fontId="5" fillId="7" borderId="10" xfId="0" applyNumberFormat="1" applyFont="1" applyFill="1" applyBorder="1" applyAlignment="1">
      <alignment horizontal="left" vertical="top" wrapText="1"/>
    </xf>
    <xf numFmtId="0" fontId="2" fillId="10" borderId="10" xfId="0" applyFont="1" applyFill="1" applyBorder="1" applyAlignment="1">
      <alignment horizontal="left" vertical="top" wrapText="1"/>
    </xf>
    <xf numFmtId="0" fontId="2" fillId="10" borderId="10" xfId="0" applyFont="1" applyFill="1" applyBorder="1" applyAlignment="1">
      <alignment vertical="top" wrapText="1"/>
    </xf>
    <xf numFmtId="0" fontId="2" fillId="10" borderId="1" xfId="0" applyFont="1" applyFill="1" applyBorder="1" applyAlignment="1">
      <alignment vertical="top" wrapText="1"/>
    </xf>
    <xf numFmtId="1" fontId="2" fillId="0" borderId="0" xfId="0" applyNumberFormat="1" applyFont="1" applyAlignment="1">
      <alignment horizontal="center" wrapText="1"/>
    </xf>
    <xf numFmtId="0" fontId="2" fillId="10" borderId="7" xfId="0" applyFont="1" applyFill="1" applyBorder="1" applyAlignment="1">
      <alignment vertical="top" wrapText="1"/>
    </xf>
    <xf numFmtId="0" fontId="5" fillId="11" borderId="7" xfId="0" applyFont="1" applyFill="1" applyBorder="1" applyAlignment="1">
      <alignment vertical="top" wrapText="1"/>
    </xf>
    <xf numFmtId="0" fontId="2" fillId="12" borderId="10" xfId="0" applyFont="1" applyFill="1" applyBorder="1" applyAlignment="1">
      <alignment horizontal="center" vertical="top" wrapText="1"/>
    </xf>
    <xf numFmtId="16" fontId="2" fillId="0" borderId="11" xfId="0" applyNumberFormat="1" applyFont="1" applyBorder="1" applyAlignment="1">
      <alignment horizontal="left" vertical="top" wrapText="1"/>
    </xf>
    <xf numFmtId="0" fontId="2" fillId="8" borderId="9" xfId="0" applyFont="1" applyFill="1" applyBorder="1" applyAlignment="1">
      <alignment vertical="top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D9D9"/>
      <color rgb="FFCCECFF"/>
      <color rgb="FFFFCCCC"/>
      <color rgb="FFCCCCFF"/>
      <color rgb="FFFFC9E4"/>
      <color rgb="FFFF99CC"/>
      <color rgb="FFB6C1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10/relationships/person" Target="persons/person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1428115</xdr:colOff>
      <xdr:row>1</xdr:row>
      <xdr:rowOff>0</xdr:rowOff>
    </xdr:to>
    <xdr:pic>
      <xdr:nvPicPr>
        <xdr:cNvPr id="3" name="officeArt object" descr="Picture 11">
          <a:extLst>
            <a:ext uri="{FF2B5EF4-FFF2-40B4-BE49-F238E27FC236}">
              <a16:creationId xmlns:a16="http://schemas.microsoft.com/office/drawing/2014/main" id="{81258613-E2F6-419F-84A8-11FA87CD26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 l="1838" t="14292" b="21853"/>
        <a:stretch>
          <a:fillRect/>
        </a:stretch>
      </xdr:blipFill>
      <xdr:spPr>
        <a:xfrm>
          <a:off x="0" y="0"/>
          <a:ext cx="2243032" cy="590550"/>
        </a:xfrm>
        <a:prstGeom prst="rect">
          <a:avLst/>
        </a:prstGeom>
        <a:ln w="12700" cap="flat">
          <a:noFill/>
          <a:miter lim="800000"/>
        </a:ln>
        <a:effectLst/>
      </xdr:spPr>
    </xdr:pic>
    <xdr:clientData/>
  </xdr:twoCellAnchor>
  <xdr:twoCellAnchor>
    <xdr:from>
      <xdr:col>2</xdr:col>
      <xdr:colOff>0</xdr:colOff>
      <xdr:row>1</xdr:row>
      <xdr:rowOff>762000</xdr:rowOff>
    </xdr:from>
    <xdr:to>
      <xdr:col>4</xdr:col>
      <xdr:colOff>1436326</xdr:colOff>
      <xdr:row>2</xdr:row>
      <xdr:rowOff>305280</xdr:rowOff>
    </xdr:to>
    <xdr:grpSp>
      <xdr:nvGrpSpPr>
        <xdr:cNvPr id="4" name="Group 3">
          <a:extLst>
            <a:ext uri="{FF2B5EF4-FFF2-40B4-BE49-F238E27FC236}">
              <a16:creationId xmlns:a16="http://schemas.microsoft.com/office/drawing/2014/main" id="{775C2AEB-78E9-471A-9666-35483FD4B531}"/>
            </a:ext>
          </a:extLst>
        </xdr:cNvPr>
        <xdr:cNvGrpSpPr/>
      </xdr:nvGrpSpPr>
      <xdr:grpSpPr>
        <a:xfrm>
          <a:off x="4831773" y="588818"/>
          <a:ext cx="8883144" cy="0"/>
          <a:chOff x="1498862" y="901351"/>
          <a:chExt cx="5846198" cy="305280"/>
        </a:xfrm>
      </xdr:grpSpPr>
      <xdr:grpSp>
        <xdr:nvGrpSpPr>
          <xdr:cNvPr id="5" name="Group 4">
            <a:extLst>
              <a:ext uri="{FF2B5EF4-FFF2-40B4-BE49-F238E27FC236}">
                <a16:creationId xmlns:a16="http://schemas.microsoft.com/office/drawing/2014/main" id="{21D04BCE-BCEC-43AF-8FB0-D876B7263247}"/>
              </a:ext>
            </a:extLst>
          </xdr:cNvPr>
          <xdr:cNvGrpSpPr/>
        </xdr:nvGrpSpPr>
        <xdr:grpSpPr>
          <a:xfrm>
            <a:off x="1498862" y="901351"/>
            <a:ext cx="5846198" cy="305280"/>
            <a:chOff x="1498862" y="901351"/>
            <a:chExt cx="5846198" cy="305280"/>
          </a:xfrm>
        </xdr:grpSpPr>
        <xdr:sp macro="" textlink="">
          <xdr:nvSpPr>
            <xdr:cNvPr id="8" name="Rectangle 7">
              <a:extLst>
                <a:ext uri="{FF2B5EF4-FFF2-40B4-BE49-F238E27FC236}">
                  <a16:creationId xmlns:a16="http://schemas.microsoft.com/office/drawing/2014/main" id="{2E7DBF3B-706A-45B5-9C93-8007E46922E3}"/>
                </a:ext>
              </a:extLst>
            </xdr:cNvPr>
            <xdr:cNvSpPr/>
          </xdr:nvSpPr>
          <xdr:spPr>
            <a:xfrm>
              <a:off x="1498862" y="904973"/>
              <a:ext cx="612742" cy="301658"/>
            </a:xfrm>
            <a:prstGeom prst="rect">
              <a:avLst/>
            </a:prstGeom>
            <a:solidFill>
              <a:srgbClr val="CCECFF"/>
            </a:solidFill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wrap="square" rtlCol="0" anchor="ctr"/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lt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pPr algn="ctr"/>
              <a:endParaRPr lang="en-US"/>
            </a:p>
          </xdr:txBody>
        </xdr:sp>
        <xdr:sp macro="" textlink="">
          <xdr:nvSpPr>
            <xdr:cNvPr id="9" name="TextBox 4">
              <a:extLst>
                <a:ext uri="{FF2B5EF4-FFF2-40B4-BE49-F238E27FC236}">
                  <a16:creationId xmlns:a16="http://schemas.microsoft.com/office/drawing/2014/main" id="{1EA502D7-040A-48C3-A48A-F6AF5B70B938}"/>
                </a:ext>
              </a:extLst>
            </xdr:cNvPr>
            <xdr:cNvSpPr txBox="1"/>
          </xdr:nvSpPr>
          <xdr:spPr>
            <a:xfrm>
              <a:off x="2124538" y="904973"/>
              <a:ext cx="1885453" cy="253916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hy-AM" sz="1050">
                  <a:latin typeface="GHEA Grapalat" panose="02000506050000020003" pitchFamily="50" charset="0"/>
                </a:rPr>
                <a:t>Կարճաժամկետ</a:t>
              </a:r>
              <a:endParaRPr lang="en-US" sz="1050">
                <a:latin typeface="GHEA Grapalat" panose="02000506050000020003" pitchFamily="50" charset="0"/>
              </a:endParaRPr>
            </a:p>
          </xdr:txBody>
        </xdr:sp>
        <xdr:sp macro="" textlink="">
          <xdr:nvSpPr>
            <xdr:cNvPr id="10" name="TextBox 5">
              <a:extLst>
                <a:ext uri="{FF2B5EF4-FFF2-40B4-BE49-F238E27FC236}">
                  <a16:creationId xmlns:a16="http://schemas.microsoft.com/office/drawing/2014/main" id="{B37CBED5-DF75-49AA-A98B-C7268F05D26D}"/>
                </a:ext>
              </a:extLst>
            </xdr:cNvPr>
            <xdr:cNvSpPr txBox="1"/>
          </xdr:nvSpPr>
          <xdr:spPr>
            <a:xfrm>
              <a:off x="4118720" y="901352"/>
              <a:ext cx="1143262" cy="253916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hy-AM" sz="1050">
                  <a:latin typeface="GHEA Grapalat" panose="02000506050000020003" pitchFamily="50" charset="0"/>
                </a:rPr>
                <a:t>Միջնաժամկետ</a:t>
              </a:r>
              <a:endParaRPr lang="en-US" sz="1050">
                <a:latin typeface="GHEA Grapalat" panose="02000506050000020003" pitchFamily="50" charset="0"/>
              </a:endParaRPr>
            </a:p>
          </xdr:txBody>
        </xdr:sp>
        <xdr:sp macro="" textlink="">
          <xdr:nvSpPr>
            <xdr:cNvPr id="11" name="TextBox 8">
              <a:extLst>
                <a:ext uri="{FF2B5EF4-FFF2-40B4-BE49-F238E27FC236}">
                  <a16:creationId xmlns:a16="http://schemas.microsoft.com/office/drawing/2014/main" id="{A17C1A48-9105-4089-BFE9-E8386A86F572}"/>
                </a:ext>
              </a:extLst>
            </xdr:cNvPr>
            <xdr:cNvSpPr txBox="1"/>
          </xdr:nvSpPr>
          <xdr:spPr>
            <a:xfrm>
              <a:off x="6096000" y="901351"/>
              <a:ext cx="1249060" cy="253916"/>
            </a:xfrm>
            <a:prstGeom prst="rect">
              <a:avLst/>
            </a:prstGeom>
            <a:noFill/>
          </xdr:spPr>
          <xdr:txBody>
            <a:bodyPr wrap="square" rtlCol="0">
              <a:spAutoFit/>
            </a:bodyPr>
            <a:lstStyle>
              <a:defPPr>
                <a:defRPr lang="en-US"/>
              </a:defPPr>
              <a:lvl1pPr marL="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1pPr>
              <a:lvl2pPr marL="457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2pPr>
              <a:lvl3pPr marL="914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3pPr>
              <a:lvl4pPr marL="1371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4pPr>
              <a:lvl5pPr marL="18288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5pPr>
              <a:lvl6pPr marL="22860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6pPr>
              <a:lvl7pPr marL="27432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7pPr>
              <a:lvl8pPr marL="32004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8pPr>
              <a:lvl9pPr marL="3657600" algn="l" defTabSz="914400" rtl="0" eaLnBrk="1" latinLnBrk="0" hangingPunct="1">
                <a:defRPr sz="1800" kern="120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lvl9pPr>
            </a:lstStyle>
            <a:p>
              <a:r>
                <a:rPr lang="hy-AM" sz="1050">
                  <a:latin typeface="GHEA Grapalat" panose="02000506050000020003" pitchFamily="50" charset="0"/>
                </a:rPr>
                <a:t>Երկարաժամկետ</a:t>
              </a:r>
              <a:endParaRPr lang="en-US" sz="1050">
                <a:latin typeface="GHEA Grapalat" panose="02000506050000020003" pitchFamily="50" charset="0"/>
              </a:endParaRPr>
            </a:p>
          </xdr:txBody>
        </xdr:sp>
      </xdr:grpSp>
      <xdr:sp macro="" textlink="">
        <xdr:nvSpPr>
          <xdr:cNvPr id="6" name="Rectangle 5">
            <a:extLst>
              <a:ext uri="{FF2B5EF4-FFF2-40B4-BE49-F238E27FC236}">
                <a16:creationId xmlns:a16="http://schemas.microsoft.com/office/drawing/2014/main" id="{0447BC57-14E9-4D74-B7CA-B82F9EED9471}"/>
              </a:ext>
            </a:extLst>
          </xdr:cNvPr>
          <xdr:cNvSpPr/>
        </xdr:nvSpPr>
        <xdr:spPr>
          <a:xfrm>
            <a:off x="3511181" y="904973"/>
            <a:ext cx="612742" cy="301658"/>
          </a:xfrm>
          <a:prstGeom prst="rect">
            <a:avLst/>
          </a:prstGeom>
          <a:solidFill>
            <a:schemeClr val="accent4">
              <a:lumMod val="40000"/>
              <a:lumOff val="60000"/>
            </a:schemeClr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US"/>
          </a:p>
        </xdr:txBody>
      </xdr:sp>
      <xdr:sp macro="" textlink="">
        <xdr:nvSpPr>
          <xdr:cNvPr id="7" name="Rectangle 6">
            <a:extLst>
              <a:ext uri="{FF2B5EF4-FFF2-40B4-BE49-F238E27FC236}">
                <a16:creationId xmlns:a16="http://schemas.microsoft.com/office/drawing/2014/main" id="{980878BA-2498-49B0-B6CE-FA89BB42D9C4}"/>
              </a:ext>
            </a:extLst>
          </xdr:cNvPr>
          <xdr:cNvSpPr/>
        </xdr:nvSpPr>
        <xdr:spPr>
          <a:xfrm>
            <a:off x="5483258" y="904973"/>
            <a:ext cx="612742" cy="301658"/>
          </a:xfrm>
          <a:prstGeom prst="rect">
            <a:avLst/>
          </a:prstGeom>
          <a:solidFill>
            <a:srgbClr val="FFCCCC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rtlCol="0" anchor="ctr"/>
          <a:lstStyle>
            <a:defPPr>
              <a:defRPr lang="en-US"/>
            </a:defPPr>
            <a:lvl1pPr marL="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endParaRPr lang="en-US"/>
          </a:p>
        </xdr:txBody>
      </xdr:sp>
    </xdr:grp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%20Envy/Downloads/Calculations%20for%20Target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iles-fs/INTERN%20FILE%20EXCHANGE/Anushavan%20Eranosian/Export%20indicators/Calculations%20of%20indicators.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%20Envy/Downloads/Results%20Framework%20v.11%20-%20Anushavan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%20Envy/Downloads/&#1354;&#1333;&#1343;%20&#1392;&#1377;&#1408;&#1409;&#1400;&#1410;&#1396;/2_ameria_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sion"/>
      <sheetName val="Indicators"/>
      <sheetName val="Vision level"/>
      <sheetName val="St. Goal level"/>
      <sheetName val="St.Goal 1"/>
      <sheetName val="St.Goal 2"/>
      <sheetName val="St.Goal 3"/>
      <sheetName val="St.Goal 4"/>
      <sheetName val="St.Goal 5"/>
      <sheetName val="Market concentration"/>
      <sheetName val="Indicators 1"/>
      <sheetName val="Indicators 2"/>
      <sheetName val="Indicators 3"/>
      <sheetName val="Indicators 4"/>
      <sheetName val="Import Export"/>
      <sheetName val="data Arm Export and Import"/>
      <sheetName val="6 digit HHI"/>
      <sheetName val="HS 6-digit"/>
      <sheetName val="Indicators 5"/>
      <sheetName val="Indicators 6"/>
      <sheetName val="Indicators 7"/>
      <sheetName val="Indicators 8"/>
    </sheetNames>
    <sheetDataSet>
      <sheetData sheetId="0"/>
      <sheetData sheetId="1"/>
      <sheetData sheetId="2">
        <row r="3">
          <cell r="B3">
            <v>4.0228045248414226</v>
          </cell>
          <cell r="C3">
            <v>4.3722981147522919</v>
          </cell>
          <cell r="D3">
            <v>4.8337090578842616</v>
          </cell>
          <cell r="E3">
            <v>3.2793419549588285</v>
          </cell>
          <cell r="F3">
            <v>4.5052489665453948</v>
          </cell>
          <cell r="G3">
            <v>8.3186555637893171</v>
          </cell>
          <cell r="H3">
            <v>10.110309903657155</v>
          </cell>
          <cell r="I3">
            <v>11.233947092096015</v>
          </cell>
          <cell r="J3">
            <v>12.083382859463697</v>
          </cell>
          <cell r="K3">
            <v>13.186261945410067</v>
          </cell>
          <cell r="L3">
            <v>14.769495671913376</v>
          </cell>
          <cell r="M3">
            <v>16.753469042900818</v>
          </cell>
          <cell r="N3">
            <v>19.173740822937642</v>
          </cell>
          <cell r="O3">
            <v>22.045939154781745</v>
          </cell>
        </row>
        <row r="16">
          <cell r="C16">
            <v>1.9540110349695419</v>
          </cell>
          <cell r="D16">
            <v>3.0317792380029442</v>
          </cell>
          <cell r="E16">
            <v>-11.383652704007705</v>
          </cell>
          <cell r="F16">
            <v>5.7431880529016954</v>
          </cell>
          <cell r="G16">
            <v>8.513786438542656</v>
          </cell>
          <cell r="H16">
            <v>3.2610344031971681</v>
          </cell>
          <cell r="I16">
            <v>4.3319282435646436</v>
          </cell>
          <cell r="J16">
            <v>2.7143491684246763</v>
          </cell>
          <cell r="K16">
            <v>3.2481294768350564</v>
          </cell>
          <cell r="L16">
            <v>4.3944850719860336</v>
          </cell>
          <cell r="M16">
            <v>5.0290352566845433</v>
          </cell>
          <cell r="N16">
            <v>5.6027192337597382</v>
          </cell>
          <cell r="O16">
            <v>6.072045662638744</v>
          </cell>
        </row>
        <row r="20">
          <cell r="B20">
            <v>-0.14150302638568743</v>
          </cell>
          <cell r="C20">
            <v>-0.18522173347299375</v>
          </cell>
          <cell r="D20">
            <v>-0.2033680323151261</v>
          </cell>
          <cell r="E20">
            <v>-0.14261998031820994</v>
          </cell>
          <cell r="F20">
            <v>-0.11632666102301863</v>
          </cell>
          <cell r="G20">
            <v>-9.7711568633692583E-2</v>
          </cell>
          <cell r="H20">
            <v>-0.18148009548198976</v>
          </cell>
          <cell r="I20">
            <v>-0.23838991388751268</v>
          </cell>
          <cell r="J20">
            <v>-0.23180883664682314</v>
          </cell>
          <cell r="K20">
            <v>-0.21911741815130903</v>
          </cell>
          <cell r="L20">
            <v>-0.19325242954076996</v>
          </cell>
          <cell r="M20">
            <v>-0.16175656900144181</v>
          </cell>
          <cell r="N20">
            <v>-0.12580262093385625</v>
          </cell>
          <cell r="O20">
            <v>-8.693268526415536E-2</v>
          </cell>
        </row>
        <row r="25">
          <cell r="B25">
            <v>6.4899508306621501E-2</v>
          </cell>
          <cell r="C25">
            <v>3.8706985734806798E-2</v>
          </cell>
          <cell r="D25">
            <v>8.487035750129257E-2</v>
          </cell>
          <cell r="E25">
            <v>-4.7144097320810263E-2</v>
          </cell>
          <cell r="F25">
            <v>4.4909162960725446E-2</v>
          </cell>
          <cell r="G25">
            <v>0.17382264883407683</v>
          </cell>
          <cell r="H25">
            <v>3.4300280242207437E-2</v>
          </cell>
          <cell r="I25">
            <v>3.4300280242207437E-2</v>
          </cell>
          <cell r="J25">
            <v>3.7999999999999999E-2</v>
          </cell>
          <cell r="K25">
            <v>4.4999999999999998E-2</v>
          </cell>
          <cell r="L25">
            <v>5.5E-2</v>
          </cell>
          <cell r="M25">
            <v>0.08</v>
          </cell>
          <cell r="N25">
            <v>0.09</v>
          </cell>
          <cell r="O25">
            <v>0.1</v>
          </cell>
        </row>
        <row r="27">
          <cell r="C27">
            <v>13.368271298003933</v>
          </cell>
          <cell r="D27">
            <v>13.018470303125515</v>
          </cell>
          <cell r="E27">
            <v>11.925792966917701</v>
          </cell>
          <cell r="F27">
            <v>12.89928872431155</v>
          </cell>
          <cell r="G27">
            <v>15.159502491867554</v>
          </cell>
          <cell r="H27">
            <v>14.414830710440953</v>
          </cell>
          <cell r="I27">
            <v>13.810469495924281</v>
          </cell>
          <cell r="J27">
            <v>13.784655534249655</v>
          </cell>
          <cell r="K27">
            <v>14.109765334585731</v>
          </cell>
          <cell r="L27">
            <v>14.714469563210834</v>
          </cell>
          <cell r="M27">
            <v>15.770531972053716</v>
          </cell>
          <cell r="N27">
            <v>17.053302515235121</v>
          </cell>
          <cell r="O27">
            <v>18.603602743892861</v>
          </cell>
        </row>
      </sheetData>
      <sheetData sheetId="3">
        <row r="3">
          <cell r="C3">
            <v>0.999</v>
          </cell>
          <cell r="E3">
            <v>1.3819999999999999</v>
          </cell>
          <cell r="H3">
            <v>1.4410000000000001</v>
          </cell>
          <cell r="J3">
            <v>1.5307500000000001</v>
          </cell>
          <cell r="L3">
            <v>1.6205000000000001</v>
          </cell>
          <cell r="N3">
            <v>1.71025</v>
          </cell>
          <cell r="P3">
            <v>1.8</v>
          </cell>
        </row>
        <row r="4">
          <cell r="C4">
            <v>70.3</v>
          </cell>
          <cell r="D4">
            <v>68.7</v>
          </cell>
          <cell r="E4">
            <v>67.7</v>
          </cell>
          <cell r="F4">
            <v>70.599999999999994</v>
          </cell>
          <cell r="G4">
            <v>71.900000000000006</v>
          </cell>
          <cell r="H4">
            <v>65.3</v>
          </cell>
          <cell r="I4">
            <v>65.099999999999994</v>
          </cell>
          <cell r="J4">
            <v>64.900000000000006</v>
          </cell>
          <cell r="K4">
            <v>65</v>
          </cell>
          <cell r="L4">
            <v>66</v>
          </cell>
          <cell r="M4">
            <v>67.5</v>
          </cell>
          <cell r="N4">
            <v>69</v>
          </cell>
          <cell r="O4">
            <v>71</v>
          </cell>
          <cell r="P4">
            <v>73</v>
          </cell>
        </row>
        <row r="7">
          <cell r="K7">
            <v>2.6833333333333336</v>
          </cell>
          <cell r="M7">
            <v>2.83</v>
          </cell>
          <cell r="O7">
            <v>3</v>
          </cell>
        </row>
        <row r="8">
          <cell r="L8">
            <v>0.15</v>
          </cell>
          <cell r="M8">
            <v>0.2</v>
          </cell>
          <cell r="N8">
            <v>0.3</v>
          </cell>
          <cell r="O8">
            <v>0.4</v>
          </cell>
          <cell r="P8">
            <v>0.5</v>
          </cell>
        </row>
        <row r="9">
          <cell r="T9">
            <v>-5.4322813881394705E-2</v>
          </cell>
          <cell r="U9">
            <v>0.14979703491942353</v>
          </cell>
          <cell r="V9">
            <v>-1.1875208212882127E-2</v>
          </cell>
          <cell r="W9">
            <v>-0.12372584852292856</v>
          </cell>
          <cell r="X9">
            <v>-0.31844349469961586</v>
          </cell>
          <cell r="Y9">
            <v>-1.2446372197631228E-2</v>
          </cell>
          <cell r="Z9">
            <v>-2.8544243577544037E-3</v>
          </cell>
          <cell r="AA9">
            <v>9.425070688031667E-4</v>
          </cell>
          <cell r="AB9">
            <v>3.7348272642390157E-3</v>
          </cell>
          <cell r="AC9">
            <v>4.5662100456622667E-3</v>
          </cell>
          <cell r="AD9">
            <v>2.1897810218978186E-2</v>
          </cell>
          <cell r="AE9">
            <v>2.6339691189827263E-2</v>
          </cell>
          <cell r="AF9">
            <v>3.167420814479649E-2</v>
          </cell>
        </row>
        <row r="11">
          <cell r="J11">
            <v>244.8</v>
          </cell>
          <cell r="K11">
            <v>257.04000000000002</v>
          </cell>
          <cell r="L11">
            <v>277.60320000000002</v>
          </cell>
          <cell r="M11">
            <v>306.75153599999999</v>
          </cell>
          <cell r="N11">
            <v>342.33471417599998</v>
          </cell>
          <cell r="O11">
            <v>386.15355759052795</v>
          </cell>
          <cell r="P11">
            <v>440.21505565320189</v>
          </cell>
        </row>
        <row r="26">
          <cell r="C26">
            <v>1127.7341768550825</v>
          </cell>
          <cell r="D26">
            <v>1217.3514636670479</v>
          </cell>
          <cell r="E26">
            <v>1329.8702843012554</v>
          </cell>
          <cell r="F26">
            <v>1321.5512263074609</v>
          </cell>
          <cell r="G26">
            <v>1265.450384417833</v>
          </cell>
          <cell r="H26">
            <v>2313.7225550400876</v>
          </cell>
          <cell r="I26">
            <v>2462.7432293671268</v>
          </cell>
          <cell r="J26">
            <v>2752.0787376661119</v>
          </cell>
          <cell r="K26">
            <v>1853.0325160000002</v>
          </cell>
          <cell r="L26">
            <v>1500.7925002499996</v>
          </cell>
          <cell r="M26">
            <v>1241.3725000099994</v>
          </cell>
          <cell r="N26">
            <v>1024.5725</v>
          </cell>
          <cell r="O26">
            <v>876.65</v>
          </cell>
          <cell r="P26">
            <v>727.21249999999998</v>
          </cell>
        </row>
        <row r="27">
          <cell r="D27">
            <v>19</v>
          </cell>
          <cell r="E27">
            <v>-23</v>
          </cell>
          <cell r="F27">
            <v>-27</v>
          </cell>
          <cell r="G27">
            <v>-13</v>
          </cell>
          <cell r="H27">
            <v>-16</v>
          </cell>
          <cell r="I27">
            <v>-89</v>
          </cell>
          <cell r="K27">
            <v>5</v>
          </cell>
          <cell r="L27">
            <v>10</v>
          </cell>
          <cell r="M27">
            <v>15</v>
          </cell>
          <cell r="N27">
            <v>30</v>
          </cell>
          <cell r="O27">
            <v>40</v>
          </cell>
          <cell r="P27">
            <v>50</v>
          </cell>
        </row>
      </sheetData>
      <sheetData sheetId="4">
        <row r="3">
          <cell r="L3">
            <v>0.05</v>
          </cell>
          <cell r="M3">
            <v>0.1</v>
          </cell>
          <cell r="N3">
            <v>0.15</v>
          </cell>
          <cell r="O3">
            <v>0.2</v>
          </cell>
          <cell r="P3">
            <v>0.25</v>
          </cell>
          <cell r="Q3">
            <v>0.3</v>
          </cell>
        </row>
        <row r="5">
          <cell r="M5">
            <v>0.15</v>
          </cell>
          <cell r="N5">
            <v>0.2</v>
          </cell>
          <cell r="O5">
            <v>0.3</v>
          </cell>
          <cell r="P5">
            <v>0.4</v>
          </cell>
          <cell r="Q5">
            <v>0.5</v>
          </cell>
        </row>
        <row r="13">
          <cell r="L13">
            <v>24</v>
          </cell>
          <cell r="M13">
            <v>36</v>
          </cell>
          <cell r="N13">
            <v>48</v>
          </cell>
          <cell r="O13">
            <v>60</v>
          </cell>
          <cell r="P13">
            <v>72</v>
          </cell>
          <cell r="Q13">
            <v>84</v>
          </cell>
        </row>
        <row r="14">
          <cell r="M14">
            <v>0.15</v>
          </cell>
          <cell r="N14">
            <v>0.2</v>
          </cell>
          <cell r="O14">
            <v>0.3</v>
          </cell>
          <cell r="P14">
            <v>0.4</v>
          </cell>
          <cell r="Q14">
            <v>0.5</v>
          </cell>
        </row>
        <row r="34">
          <cell r="D34">
            <v>1127.7341768550825</v>
          </cell>
          <cell r="E34">
            <v>1217.3514636670479</v>
          </cell>
          <cell r="F34">
            <v>1329.8702843012554</v>
          </cell>
          <cell r="G34">
            <v>1321.5512263074609</v>
          </cell>
          <cell r="H34">
            <v>1265.450384417833</v>
          </cell>
          <cell r="I34">
            <v>2313.7225550400876</v>
          </cell>
          <cell r="J34">
            <v>2462.7432293671268</v>
          </cell>
          <cell r="K34">
            <v>2752.0787376661119</v>
          </cell>
          <cell r="L34">
            <v>1853.0325160000002</v>
          </cell>
          <cell r="M34">
            <v>1500.7925002499996</v>
          </cell>
          <cell r="N34">
            <v>1241.3725000099994</v>
          </cell>
          <cell r="O34">
            <v>1024.5725</v>
          </cell>
          <cell r="P34">
            <v>876.65</v>
          </cell>
          <cell r="Q34">
            <v>727.21249999999998</v>
          </cell>
        </row>
        <row r="35"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1</v>
          </cell>
          <cell r="Q35">
            <v>1</v>
          </cell>
        </row>
        <row r="36">
          <cell r="D36">
            <v>4.0008785343648004E-2</v>
          </cell>
          <cell r="E36">
            <v>4.0108604376843153E-2</v>
          </cell>
          <cell r="F36">
            <v>3.2684593724915965E-2</v>
          </cell>
          <cell r="G36">
            <v>3.4830524148495856E-2</v>
          </cell>
          <cell r="H36">
            <v>2.2897674181459521E-2</v>
          </cell>
          <cell r="I36">
            <v>2.1431978154561878E-2</v>
          </cell>
          <cell r="J36">
            <v>1.1975630458374289E-2</v>
          </cell>
          <cell r="K36">
            <v>8.2481666120025107E-3</v>
          </cell>
          <cell r="L36">
            <v>1.4999999999999999E-2</v>
          </cell>
          <cell r="M36">
            <v>1.8000000000000002E-2</v>
          </cell>
          <cell r="N36">
            <v>2.0999999999999998E-2</v>
          </cell>
          <cell r="O36">
            <v>2.5999999999999999E-2</v>
          </cell>
          <cell r="P36">
            <v>3.6999999999999998E-2</v>
          </cell>
          <cell r="Q36">
            <v>4.8000000000000001E-2</v>
          </cell>
        </row>
        <row r="42">
          <cell r="D42">
            <v>2.4570879653574407E-2</v>
          </cell>
          <cell r="E42">
            <v>3.3847673100313558E-2</v>
          </cell>
          <cell r="F42">
            <v>3.5246775784421591E-2</v>
          </cell>
          <cell r="G42">
            <v>4.1802284768220344E-2</v>
          </cell>
          <cell r="H42">
            <v>5.0079199099129057E-2</v>
          </cell>
          <cell r="I42">
            <v>4.0011484295809696E-2</v>
          </cell>
          <cell r="J42">
            <v>5.3236213560878598E-2</v>
          </cell>
          <cell r="K42">
            <v>4.5443719082893019E-2</v>
          </cell>
          <cell r="L42">
            <v>4.7619047619047672E-2</v>
          </cell>
          <cell r="M42">
            <v>5.9233449477351985E-2</v>
          </cell>
          <cell r="N42">
            <v>7.6923076923076983E-2</v>
          </cell>
          <cell r="O42">
            <v>9.5022624434389247E-2</v>
          </cell>
          <cell r="P42">
            <v>0.10994764397905765</v>
          </cell>
          <cell r="Q42">
            <v>0.13043478260869579</v>
          </cell>
        </row>
        <row r="50">
          <cell r="D50">
            <v>4.0008785343648004E-2</v>
          </cell>
          <cell r="E50">
            <v>4.0108604376843153E-2</v>
          </cell>
          <cell r="F50">
            <v>3.2684593724915965E-2</v>
          </cell>
          <cell r="G50">
            <v>3.4830524148495856E-2</v>
          </cell>
          <cell r="H50">
            <v>2.2897674181459521E-2</v>
          </cell>
          <cell r="I50">
            <v>2.1431978154561878E-2</v>
          </cell>
          <cell r="J50">
            <v>1.1975630458374289E-2</v>
          </cell>
          <cell r="K50">
            <v>8.2481666120025107E-3</v>
          </cell>
          <cell r="L50">
            <v>1.4999999999999999E-2</v>
          </cell>
          <cell r="M50">
            <v>1.8000000000000002E-2</v>
          </cell>
          <cell r="N50">
            <v>2.0999999999999998E-2</v>
          </cell>
          <cell r="O50">
            <v>2.5999999999999999E-2</v>
          </cell>
          <cell r="P50">
            <v>3.6999999999999998E-2</v>
          </cell>
          <cell r="Q50">
            <v>4.8000000000000001E-2</v>
          </cell>
        </row>
        <row r="51">
          <cell r="D51">
            <v>8.6808855061826992E-2</v>
          </cell>
          <cell r="E51">
            <v>4.8126404013089361E-2</v>
          </cell>
          <cell r="F51">
            <v>4.947651307191421E-2</v>
          </cell>
          <cell r="G51">
            <v>-6.1888123457760742E-2</v>
          </cell>
          <cell r="H51">
            <v>0.13610721934693709</v>
          </cell>
          <cell r="I51">
            <v>0.64427980745379732</v>
          </cell>
          <cell r="J51">
            <v>0.9285547022132874</v>
          </cell>
          <cell r="K51">
            <v>0.21747602803526608</v>
          </cell>
          <cell r="L51">
            <v>-0.36443631039531466</v>
          </cell>
          <cell r="M51">
            <v>-0.34337090473059217</v>
          </cell>
          <cell r="N51">
            <v>3.4298403345116975E-2</v>
          </cell>
          <cell r="O51">
            <v>0.28907278235318645</v>
          </cell>
          <cell r="P51">
            <v>0.44919051036178503</v>
          </cell>
          <cell r="Q51">
            <v>0.6436627697003996</v>
          </cell>
        </row>
        <row r="55">
          <cell r="M55">
            <v>0.1</v>
          </cell>
          <cell r="N55">
            <v>0.2</v>
          </cell>
          <cell r="O55">
            <v>0.3</v>
          </cell>
          <cell r="P55">
            <v>0.4</v>
          </cell>
          <cell r="Q55">
            <v>0.5</v>
          </cell>
        </row>
        <row r="56">
          <cell r="L56">
            <v>-0.05</v>
          </cell>
          <cell r="M56">
            <v>-0.1</v>
          </cell>
          <cell r="N56">
            <v>-0.15</v>
          </cell>
          <cell r="O56">
            <v>-0.2</v>
          </cell>
          <cell r="P56">
            <v>-0.25</v>
          </cell>
          <cell r="Q56">
            <v>-0.3</v>
          </cell>
        </row>
        <row r="62">
          <cell r="D62">
            <v>0.2817729462053814</v>
          </cell>
          <cell r="E62">
            <v>0.28339051825757167</v>
          </cell>
          <cell r="F62">
            <v>0.22081365774671777</v>
          </cell>
          <cell r="G62">
            <v>0.16831538776083885</v>
          </cell>
          <cell r="H62">
            <v>0.22113742318783794</v>
          </cell>
          <cell r="I62">
            <v>0.14398281984881789</v>
          </cell>
          <cell r="J62">
            <v>8.4668805876330994E-2</v>
          </cell>
          <cell r="K62">
            <v>3.2040108968369757E-2</v>
          </cell>
          <cell r="L62">
            <v>9.8000000000000018E-2</v>
          </cell>
          <cell r="M62">
            <v>0.12100000000000001</v>
          </cell>
          <cell r="N62">
            <v>0.14900000000000002</v>
          </cell>
          <cell r="O62">
            <v>0.17100000000000001</v>
          </cell>
          <cell r="P62">
            <v>0.19400000000000003</v>
          </cell>
          <cell r="Q62">
            <v>0.21300000000000002</v>
          </cell>
        </row>
        <row r="67">
          <cell r="D67">
            <v>0</v>
          </cell>
          <cell r="E67">
            <v>5</v>
          </cell>
          <cell r="F67">
            <v>-1</v>
          </cell>
          <cell r="G67">
            <v>0</v>
          </cell>
          <cell r="H67">
            <v>5</v>
          </cell>
          <cell r="I67">
            <v>4</v>
          </cell>
          <cell r="J67">
            <v>4</v>
          </cell>
          <cell r="K67">
            <v>4</v>
          </cell>
          <cell r="N67">
            <v>20.5</v>
          </cell>
          <cell r="O67">
            <v>22.25</v>
          </cell>
          <cell r="P67">
            <v>23</v>
          </cell>
          <cell r="Q67">
            <v>24.75</v>
          </cell>
        </row>
        <row r="68">
          <cell r="E68">
            <v>2</v>
          </cell>
          <cell r="F68">
            <v>-3</v>
          </cell>
          <cell r="G68">
            <v>-2</v>
          </cell>
          <cell r="H68">
            <v>2</v>
          </cell>
          <cell r="I68">
            <v>4</v>
          </cell>
          <cell r="J68">
            <v>3</v>
          </cell>
          <cell r="K68">
            <v>2</v>
          </cell>
          <cell r="N68">
            <v>4</v>
          </cell>
          <cell r="O68">
            <v>5</v>
          </cell>
          <cell r="P68">
            <v>6</v>
          </cell>
          <cell r="Q68">
            <v>8</v>
          </cell>
        </row>
        <row r="79">
          <cell r="P79">
            <v>0.15</v>
          </cell>
          <cell r="Q79">
            <v>0.3</v>
          </cell>
        </row>
        <row r="80">
          <cell r="E80">
            <v>2.511196</v>
          </cell>
          <cell r="J80">
            <v>2.2999999999999998</v>
          </cell>
          <cell r="L80">
            <v>2.5</v>
          </cell>
          <cell r="N80">
            <v>2.9</v>
          </cell>
          <cell r="P80">
            <v>3.3</v>
          </cell>
        </row>
        <row r="85">
          <cell r="L85">
            <v>0.15</v>
          </cell>
          <cell r="M85">
            <v>0.25</v>
          </cell>
          <cell r="N85">
            <v>0.35</v>
          </cell>
          <cell r="O85">
            <v>0.45</v>
          </cell>
          <cell r="P85">
            <v>0.65</v>
          </cell>
          <cell r="Q85">
            <v>0.8</v>
          </cell>
        </row>
        <row r="90">
          <cell r="P90">
            <v>0.05</v>
          </cell>
          <cell r="Q90">
            <v>0.1</v>
          </cell>
        </row>
        <row r="94"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1</v>
          </cell>
          <cell r="Q94">
            <v>2</v>
          </cell>
        </row>
      </sheetData>
      <sheetData sheetId="5">
        <row r="3">
          <cell r="E3">
            <v>2.48</v>
          </cell>
          <cell r="I3">
            <v>2.6</v>
          </cell>
          <cell r="K3">
            <v>2.65</v>
          </cell>
          <cell r="M3">
            <v>2.8</v>
          </cell>
          <cell r="O3">
            <v>3.1</v>
          </cell>
          <cell r="Q3">
            <v>3.5</v>
          </cell>
        </row>
        <row r="4">
          <cell r="N4">
            <v>0.3</v>
          </cell>
          <cell r="O4">
            <v>0.25</v>
          </cell>
          <cell r="P4">
            <v>0.2</v>
          </cell>
          <cell r="Q4">
            <v>0.15</v>
          </cell>
        </row>
        <row r="5">
          <cell r="P5">
            <v>0.25</v>
          </cell>
          <cell r="Q5">
            <v>0.4</v>
          </cell>
        </row>
        <row r="6">
          <cell r="P6">
            <v>0.1</v>
          </cell>
          <cell r="Q6">
            <v>0.15</v>
          </cell>
        </row>
        <row r="7">
          <cell r="L7">
            <v>0.2</v>
          </cell>
          <cell r="M7">
            <v>0.1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L8">
            <v>4</v>
          </cell>
          <cell r="M8">
            <v>3</v>
          </cell>
          <cell r="N8">
            <v>2</v>
          </cell>
          <cell r="O8">
            <v>1</v>
          </cell>
          <cell r="P8">
            <v>1</v>
          </cell>
          <cell r="Q8">
            <v>1</v>
          </cell>
        </row>
        <row r="10">
          <cell r="O10">
            <v>5</v>
          </cell>
          <cell r="P10">
            <v>15</v>
          </cell>
          <cell r="Q10">
            <v>25</v>
          </cell>
        </row>
        <row r="11">
          <cell r="L11">
            <v>3</v>
          </cell>
          <cell r="M11">
            <v>5</v>
          </cell>
          <cell r="N11">
            <v>7</v>
          </cell>
          <cell r="O11">
            <v>10</v>
          </cell>
          <cell r="P11">
            <v>12</v>
          </cell>
          <cell r="Q11">
            <v>15</v>
          </cell>
        </row>
        <row r="12">
          <cell r="L12">
            <v>2</v>
          </cell>
          <cell r="M12">
            <v>1.5</v>
          </cell>
          <cell r="N12">
            <v>1.5</v>
          </cell>
          <cell r="O12">
            <v>2.5</v>
          </cell>
          <cell r="P12">
            <v>3</v>
          </cell>
          <cell r="Q12">
            <v>3</v>
          </cell>
        </row>
        <row r="13">
          <cell r="L13">
            <v>0.5</v>
          </cell>
          <cell r="M13">
            <v>2</v>
          </cell>
          <cell r="N13">
            <v>3.5</v>
          </cell>
          <cell r="O13">
            <v>6</v>
          </cell>
          <cell r="P13">
            <v>9</v>
          </cell>
          <cell r="Q13">
            <v>12</v>
          </cell>
        </row>
        <row r="14">
          <cell r="L14">
            <v>0</v>
          </cell>
          <cell r="M14">
            <v>0</v>
          </cell>
          <cell r="N14">
            <v>1</v>
          </cell>
          <cell r="O14">
            <v>2</v>
          </cell>
          <cell r="P14">
            <v>4</v>
          </cell>
          <cell r="Q14">
            <v>6</v>
          </cell>
        </row>
        <row r="15">
          <cell r="L15">
            <v>0</v>
          </cell>
          <cell r="M15">
            <v>0</v>
          </cell>
          <cell r="N15">
            <v>0.05</v>
          </cell>
          <cell r="O15">
            <v>0.15</v>
          </cell>
          <cell r="P15">
            <v>0.25</v>
          </cell>
          <cell r="Q15">
            <v>0.4</v>
          </cell>
        </row>
        <row r="16">
          <cell r="L16">
            <v>0</v>
          </cell>
          <cell r="M16">
            <v>0</v>
          </cell>
          <cell r="N16">
            <v>5.0000000000000001E-3</v>
          </cell>
          <cell r="O16">
            <v>1.4999999999999999E-2</v>
          </cell>
          <cell r="P16">
            <v>3.5000000000000003E-2</v>
          </cell>
          <cell r="Q16">
            <v>0.06</v>
          </cell>
        </row>
        <row r="28">
          <cell r="N28">
            <v>105</v>
          </cell>
          <cell r="O28">
            <v>240</v>
          </cell>
          <cell r="P28">
            <v>360</v>
          </cell>
          <cell r="Q28">
            <v>600</v>
          </cell>
        </row>
        <row r="29">
          <cell r="N29">
            <v>0.1</v>
          </cell>
          <cell r="O29">
            <v>0.2</v>
          </cell>
          <cell r="P29">
            <v>0.35</v>
          </cell>
          <cell r="Q29">
            <v>0.5</v>
          </cell>
        </row>
        <row r="30">
          <cell r="N30">
            <v>3.5</v>
          </cell>
          <cell r="O30">
            <v>6</v>
          </cell>
          <cell r="P30">
            <v>9</v>
          </cell>
          <cell r="Q30">
            <v>12</v>
          </cell>
        </row>
        <row r="31">
          <cell r="N31">
            <v>0.5</v>
          </cell>
          <cell r="O31">
            <v>1</v>
          </cell>
          <cell r="P31">
            <v>2</v>
          </cell>
          <cell r="Q31">
            <v>3</v>
          </cell>
        </row>
        <row r="32">
          <cell r="N32">
            <v>0.05</v>
          </cell>
          <cell r="O32">
            <v>0.15</v>
          </cell>
          <cell r="P32">
            <v>0.25</v>
          </cell>
          <cell r="Q32">
            <v>0.4</v>
          </cell>
        </row>
        <row r="34">
          <cell r="L34">
            <v>0.25</v>
          </cell>
          <cell r="M34">
            <v>0.26500000000000001</v>
          </cell>
          <cell r="N34">
            <v>0.29499999999999998</v>
          </cell>
          <cell r="O34">
            <v>0.33</v>
          </cell>
          <cell r="P34">
            <v>0.38</v>
          </cell>
          <cell r="Q34">
            <v>0.45</v>
          </cell>
        </row>
        <row r="35">
          <cell r="L35">
            <v>3</v>
          </cell>
          <cell r="M35">
            <v>3.24</v>
          </cell>
          <cell r="N35">
            <v>3.4800000000000004</v>
          </cell>
          <cell r="O35">
            <v>3.7200000000000006</v>
          </cell>
          <cell r="P35">
            <v>3.9600000000000009</v>
          </cell>
          <cell r="Q35">
            <v>4.2</v>
          </cell>
        </row>
        <row r="36">
          <cell r="L36">
            <v>-0.46</v>
          </cell>
          <cell r="M36">
            <v>-0.4</v>
          </cell>
          <cell r="N36">
            <v>-0.3</v>
          </cell>
          <cell r="O36">
            <v>-0.15</v>
          </cell>
          <cell r="P36">
            <v>5.0000000000000001E-3</v>
          </cell>
          <cell r="Q36">
            <v>0.24</v>
          </cell>
        </row>
        <row r="39">
          <cell r="L39">
            <v>855.82217002352354</v>
          </cell>
          <cell r="M39">
            <v>805.82217002352354</v>
          </cell>
          <cell r="N39">
            <v>735.82217002352354</v>
          </cell>
          <cell r="O39">
            <v>645.82217002352354</v>
          </cell>
          <cell r="P39">
            <v>535.82217002352354</v>
          </cell>
          <cell r="Q39">
            <v>405.82217002352354</v>
          </cell>
        </row>
        <row r="42">
          <cell r="N42">
            <v>0.2</v>
          </cell>
          <cell r="O42">
            <v>0.4</v>
          </cell>
          <cell r="P42">
            <v>0.7</v>
          </cell>
          <cell r="Q42">
            <v>1</v>
          </cell>
        </row>
        <row r="43">
          <cell r="L43">
            <v>0.54350000000000009</v>
          </cell>
          <cell r="M43">
            <v>0.54200000000000015</v>
          </cell>
          <cell r="N43">
            <v>0.56200000000000017</v>
          </cell>
          <cell r="O43">
            <v>0.5920000000000003</v>
          </cell>
          <cell r="P43">
            <v>0.61900000000000022</v>
          </cell>
          <cell r="Q43">
            <v>0.62000000000000011</v>
          </cell>
        </row>
        <row r="44">
          <cell r="N44">
            <v>104</v>
          </cell>
          <cell r="O44">
            <v>208</v>
          </cell>
          <cell r="P44">
            <v>572</v>
          </cell>
          <cell r="Q44">
            <v>728</v>
          </cell>
        </row>
        <row r="45">
          <cell r="N45">
            <v>2</v>
          </cell>
          <cell r="O45">
            <v>4</v>
          </cell>
          <cell r="P45">
            <v>6</v>
          </cell>
          <cell r="Q45">
            <v>9</v>
          </cell>
        </row>
        <row r="47">
          <cell r="L47">
            <v>0.26</v>
          </cell>
          <cell r="M47">
            <v>0.28000000000000003</v>
          </cell>
          <cell r="N47">
            <v>0.3</v>
          </cell>
          <cell r="O47">
            <v>0.32</v>
          </cell>
          <cell r="P47">
            <v>0.34</v>
          </cell>
          <cell r="Q47">
            <v>0.36503760461744328</v>
          </cell>
        </row>
        <row r="66">
          <cell r="P66">
            <v>1</v>
          </cell>
          <cell r="Q66">
            <v>2</v>
          </cell>
        </row>
        <row r="67">
          <cell r="L67"/>
          <cell r="M67"/>
          <cell r="N67"/>
          <cell r="O67"/>
          <cell r="P67">
            <v>0.05</v>
          </cell>
          <cell r="Q67">
            <v>0.1</v>
          </cell>
        </row>
        <row r="73">
          <cell r="L73">
            <v>0</v>
          </cell>
          <cell r="M73">
            <v>0.02</v>
          </cell>
          <cell r="N73">
            <v>0.06</v>
          </cell>
          <cell r="O73">
            <v>0.08</v>
          </cell>
          <cell r="P73">
            <v>0.1</v>
          </cell>
          <cell r="Q73">
            <v>0.12</v>
          </cell>
        </row>
        <row r="77">
          <cell r="M77">
            <v>-0.05</v>
          </cell>
          <cell r="N77">
            <v>-0.04</v>
          </cell>
          <cell r="O77">
            <v>-0.03</v>
          </cell>
          <cell r="P77">
            <v>-2.5000000000000001E-2</v>
          </cell>
          <cell r="Q77">
            <v>-0.02</v>
          </cell>
        </row>
        <row r="82">
          <cell r="N82">
            <v>1</v>
          </cell>
          <cell r="O82">
            <v>2</v>
          </cell>
          <cell r="P82">
            <v>3</v>
          </cell>
          <cell r="Q82">
            <v>4</v>
          </cell>
        </row>
        <row r="83">
          <cell r="N83">
            <v>1</v>
          </cell>
          <cell r="O83">
            <v>2</v>
          </cell>
          <cell r="P83">
            <v>2</v>
          </cell>
          <cell r="Q83">
            <v>3</v>
          </cell>
        </row>
        <row r="90">
          <cell r="P90">
            <v>0.05</v>
          </cell>
          <cell r="Q90">
            <v>0.1</v>
          </cell>
        </row>
      </sheetData>
      <sheetData sheetId="6">
        <row r="3">
          <cell r="K3">
            <v>4.9997218283968445</v>
          </cell>
          <cell r="L3">
            <v>2.9998330970381066</v>
          </cell>
          <cell r="M3">
            <v>3.212308738983269</v>
          </cell>
          <cell r="N3">
            <v>3.4247843809284313</v>
          </cell>
          <cell r="O3">
            <v>3.6372600228735936</v>
          </cell>
          <cell r="P3">
            <v>3.849735664818756</v>
          </cell>
          <cell r="Q3">
            <v>4.0622113067639178</v>
          </cell>
        </row>
        <row r="21">
          <cell r="N21">
            <v>92.025460799999991</v>
          </cell>
          <cell r="O21">
            <v>171.16735708799999</v>
          </cell>
          <cell r="P21">
            <v>308.92284607242237</v>
          </cell>
          <cell r="Q21">
            <v>440.21505565320189</v>
          </cell>
        </row>
        <row r="24">
          <cell r="O24">
            <v>0</v>
          </cell>
          <cell r="P24">
            <v>77.230711518105593</v>
          </cell>
          <cell r="Q24">
            <v>110.05376391330047</v>
          </cell>
        </row>
        <row r="29">
          <cell r="L29">
            <v>0</v>
          </cell>
          <cell r="M29">
            <v>10</v>
          </cell>
          <cell r="N29">
            <v>35</v>
          </cell>
          <cell r="O29">
            <v>65</v>
          </cell>
          <cell r="P29">
            <v>105</v>
          </cell>
          <cell r="Q29">
            <v>150</v>
          </cell>
        </row>
        <row r="30">
          <cell r="P30">
            <v>10</v>
          </cell>
          <cell r="Q30">
            <v>20</v>
          </cell>
        </row>
        <row r="31">
          <cell r="P31">
            <v>0.1</v>
          </cell>
          <cell r="Q31">
            <v>0.2</v>
          </cell>
        </row>
        <row r="32">
          <cell r="N32">
            <v>30.675153600000002</v>
          </cell>
          <cell r="O32">
            <v>51.350207126399994</v>
          </cell>
          <cell r="P32">
            <v>77.230711518105593</v>
          </cell>
          <cell r="Q32">
            <v>110.05376391330047</v>
          </cell>
        </row>
        <row r="36">
          <cell r="N36">
            <v>141.72335600907027</v>
          </cell>
          <cell r="O36">
            <v>324.01818614350492</v>
          </cell>
          <cell r="P36">
            <v>486.03010374005021</v>
          </cell>
          <cell r="Q36">
            <v>809.97031282409353</v>
          </cell>
        </row>
        <row r="37">
          <cell r="N37">
            <v>0.05</v>
          </cell>
          <cell r="O37">
            <v>0.1</v>
          </cell>
          <cell r="P37">
            <v>0.17</v>
          </cell>
          <cell r="Q37">
            <v>0.25</v>
          </cell>
        </row>
        <row r="47">
          <cell r="N47">
            <v>77</v>
          </cell>
          <cell r="O47">
            <v>138</v>
          </cell>
          <cell r="P47">
            <v>216</v>
          </cell>
          <cell r="Q47">
            <v>300</v>
          </cell>
        </row>
        <row r="49">
          <cell r="D49">
            <v>11</v>
          </cell>
          <cell r="E49">
            <v>43</v>
          </cell>
          <cell r="F49">
            <v>-5</v>
          </cell>
          <cell r="G49">
            <v>-7</v>
          </cell>
          <cell r="H49">
            <v>53</v>
          </cell>
          <cell r="I49">
            <v>265</v>
          </cell>
          <cell r="J49">
            <v>53</v>
          </cell>
          <cell r="M49">
            <v>62.224000000000004</v>
          </cell>
          <cell r="N49">
            <v>75.557600000000008</v>
          </cell>
          <cell r="O49">
            <v>94.669120000000007</v>
          </cell>
          <cell r="P49">
            <v>123.33640000000001</v>
          </cell>
          <cell r="Q49">
            <v>167.33732000000001</v>
          </cell>
        </row>
        <row r="54">
          <cell r="P54">
            <v>3</v>
          </cell>
          <cell r="Q54">
            <v>6</v>
          </cell>
        </row>
        <row r="59">
          <cell r="M59">
            <v>0.05</v>
          </cell>
          <cell r="N59">
            <v>0.1</v>
          </cell>
          <cell r="O59">
            <v>0.2</v>
          </cell>
          <cell r="P59">
            <v>0.3</v>
          </cell>
          <cell r="Q59">
            <v>0.4</v>
          </cell>
        </row>
        <row r="60">
          <cell r="N60">
            <v>1</v>
          </cell>
          <cell r="O60">
            <v>3</v>
          </cell>
          <cell r="P60">
            <v>5</v>
          </cell>
          <cell r="Q60">
            <v>6</v>
          </cell>
        </row>
        <row r="65">
          <cell r="M65">
            <v>3</v>
          </cell>
          <cell r="N65">
            <v>6</v>
          </cell>
          <cell r="O65">
            <v>9</v>
          </cell>
          <cell r="P65">
            <v>12</v>
          </cell>
          <cell r="Q65">
            <v>15</v>
          </cell>
        </row>
        <row r="66">
          <cell r="P66">
            <v>1080</v>
          </cell>
          <cell r="Q66">
            <v>1635</v>
          </cell>
        </row>
        <row r="74">
          <cell r="L74">
            <v>0</v>
          </cell>
          <cell r="M74">
            <v>0</v>
          </cell>
          <cell r="N74">
            <v>1290.0889716373101</v>
          </cell>
          <cell r="O74">
            <v>2657.58328157286</v>
          </cell>
          <cell r="P74">
            <v>6843.2769500500999</v>
          </cell>
          <cell r="Q74">
            <v>11277.72041368256</v>
          </cell>
        </row>
      </sheetData>
      <sheetData sheetId="7">
        <row r="3">
          <cell r="D3">
            <v>0.44461733170934048</v>
          </cell>
          <cell r="E3">
            <v>0.46069403131369907</v>
          </cell>
          <cell r="F3">
            <v>0.42323996694612465</v>
          </cell>
          <cell r="G3">
            <v>0.4142719882482217</v>
          </cell>
          <cell r="H3">
            <v>0.38246151255686434</v>
          </cell>
          <cell r="I3">
            <v>0.3342840204144768</v>
          </cell>
          <cell r="J3">
            <v>0.46941602540911609</v>
          </cell>
          <cell r="K3">
            <v>0.69060643903392471</v>
          </cell>
          <cell r="L3">
            <v>0.54350000000000009</v>
          </cell>
          <cell r="M3">
            <v>0.54200000000000015</v>
          </cell>
          <cell r="N3">
            <v>0.56200000000000017</v>
          </cell>
          <cell r="O3">
            <v>0.5920000000000003</v>
          </cell>
          <cell r="P3">
            <v>0.61900000000000022</v>
          </cell>
          <cell r="Q3">
            <v>0.62000000000000011</v>
          </cell>
        </row>
        <row r="4">
          <cell r="L4">
            <v>100</v>
          </cell>
          <cell r="M4">
            <v>150</v>
          </cell>
          <cell r="N4">
            <v>166.66666666666669</v>
          </cell>
          <cell r="O4">
            <v>200</v>
          </cell>
          <cell r="P4">
            <v>230</v>
          </cell>
          <cell r="Q4">
            <v>250</v>
          </cell>
        </row>
        <row r="5">
          <cell r="L5">
            <v>15</v>
          </cell>
          <cell r="M5">
            <v>30</v>
          </cell>
          <cell r="N5">
            <v>50</v>
          </cell>
          <cell r="O5">
            <v>80</v>
          </cell>
          <cell r="P5">
            <v>115</v>
          </cell>
          <cell r="Q5">
            <v>150</v>
          </cell>
        </row>
        <row r="9">
          <cell r="L9">
            <v>2.8274400000000002</v>
          </cell>
          <cell r="M9">
            <v>4.9968576000000002</v>
          </cell>
          <cell r="N9">
            <v>8.1595908575999996</v>
          </cell>
          <cell r="O9">
            <v>11.502446396313598</v>
          </cell>
          <cell r="P9">
            <v>15.446142303621119</v>
          </cell>
          <cell r="Q9">
            <v>20.205871054481968</v>
          </cell>
        </row>
        <row r="10">
          <cell r="L10">
            <v>1.0999999999999999</v>
          </cell>
          <cell r="M10">
            <v>1.2</v>
          </cell>
          <cell r="N10">
            <v>1.4000000000000001</v>
          </cell>
          <cell r="O10">
            <v>1.4</v>
          </cell>
          <cell r="P10">
            <v>1.6</v>
          </cell>
          <cell r="Q10">
            <v>1.7000000000000002</v>
          </cell>
        </row>
        <row r="19">
          <cell r="P19">
            <v>0.38</v>
          </cell>
          <cell r="Q19">
            <v>0.45</v>
          </cell>
        </row>
        <row r="20">
          <cell r="L20">
            <v>12.852000000000002</v>
          </cell>
          <cell r="M20">
            <v>27.760320000000004</v>
          </cell>
          <cell r="N20">
            <v>46.012730399999995</v>
          </cell>
          <cell r="O20">
            <v>68.466942835200001</v>
          </cell>
          <cell r="P20">
            <v>86.884550457868798</v>
          </cell>
          <cell r="Q20">
            <v>110.05376391330047</v>
          </cell>
        </row>
        <row r="21">
          <cell r="L21">
            <v>25.704000000000004</v>
          </cell>
          <cell r="M21">
            <v>55.520640000000007</v>
          </cell>
          <cell r="N21">
            <v>92.025460799999991</v>
          </cell>
          <cell r="O21">
            <v>136.9338856704</v>
          </cell>
          <cell r="P21">
            <v>173.7691009157376</v>
          </cell>
          <cell r="Q21">
            <v>220.10752782660094</v>
          </cell>
        </row>
        <row r="30">
          <cell r="N30">
            <v>18.405092159999999</v>
          </cell>
          <cell r="O30">
            <v>61.620248551679992</v>
          </cell>
          <cell r="P30">
            <v>123.56913842896896</v>
          </cell>
          <cell r="Q30">
            <v>220.10752782660094</v>
          </cell>
        </row>
        <row r="31">
          <cell r="O31">
            <v>0.15</v>
          </cell>
          <cell r="P31">
            <v>0.3</v>
          </cell>
          <cell r="Q31">
            <v>0.4</v>
          </cell>
        </row>
        <row r="38">
          <cell r="P38">
            <v>5</v>
          </cell>
          <cell r="Q38">
            <v>10</v>
          </cell>
        </row>
        <row r="42"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1</v>
          </cell>
          <cell r="Q42">
            <v>2</v>
          </cell>
        </row>
        <row r="48">
          <cell r="D48">
            <v>135</v>
          </cell>
          <cell r="F48">
            <v>140</v>
          </cell>
          <cell r="K48">
            <v>140</v>
          </cell>
          <cell r="M48">
            <v>140</v>
          </cell>
          <cell r="O48">
            <v>135</v>
          </cell>
          <cell r="Q48">
            <v>130</v>
          </cell>
        </row>
        <row r="64">
          <cell r="N64">
            <v>0.1</v>
          </cell>
          <cell r="O64">
            <v>0.2</v>
          </cell>
          <cell r="P64">
            <v>0.4</v>
          </cell>
          <cell r="Q64">
            <v>0.5</v>
          </cell>
        </row>
        <row r="65">
          <cell r="N65">
            <v>0.1</v>
          </cell>
          <cell r="O65">
            <v>0.2</v>
          </cell>
          <cell r="P65">
            <v>0.3</v>
          </cell>
          <cell r="Q65">
            <v>0.4</v>
          </cell>
        </row>
      </sheetData>
      <sheetData sheetId="8">
        <row r="3">
          <cell r="J3">
            <v>1.4058355437665788</v>
          </cell>
          <cell r="L3">
            <v>0</v>
          </cell>
          <cell r="M3">
            <v>0.05</v>
          </cell>
          <cell r="N3">
            <v>0.1</v>
          </cell>
          <cell r="O3">
            <v>0.05</v>
          </cell>
          <cell r="P3">
            <v>0.05</v>
          </cell>
          <cell r="Q3">
            <v>0.05</v>
          </cell>
        </row>
        <row r="5">
          <cell r="N5">
            <v>61.350307200000003</v>
          </cell>
          <cell r="O5">
            <v>119.81714996159998</v>
          </cell>
          <cell r="P5">
            <v>173.7691009157376</v>
          </cell>
          <cell r="Q5">
            <v>242.11828060926106</v>
          </cell>
        </row>
        <row r="6">
          <cell r="N6">
            <v>0.2</v>
          </cell>
          <cell r="O6">
            <v>0.3</v>
          </cell>
          <cell r="P6">
            <v>0.4</v>
          </cell>
          <cell r="Q6">
            <v>0.5</v>
          </cell>
        </row>
        <row r="12">
          <cell r="L12">
            <v>25.704000000000004</v>
          </cell>
          <cell r="M12">
            <v>55.520640000000007</v>
          </cell>
          <cell r="N12">
            <v>92.025460799999991</v>
          </cell>
          <cell r="O12">
            <v>136.9338856704</v>
          </cell>
          <cell r="P12">
            <v>193.07677879526398</v>
          </cell>
          <cell r="Q12">
            <v>264.1290333919211</v>
          </cell>
        </row>
        <row r="15">
          <cell r="N15">
            <v>5.0000000000000001E-3</v>
          </cell>
          <cell r="O15">
            <v>0.01</v>
          </cell>
          <cell r="P15">
            <v>0.02</v>
          </cell>
          <cell r="Q15">
            <v>0.03</v>
          </cell>
        </row>
        <row r="20">
          <cell r="N20">
            <v>5.0000000000000001E-3</v>
          </cell>
          <cell r="O20">
            <v>0.01</v>
          </cell>
          <cell r="P20">
            <v>1.4999999999999999E-2</v>
          </cell>
          <cell r="Q20">
            <v>0.02</v>
          </cell>
        </row>
        <row r="25">
          <cell r="N25">
            <v>3.0000000000000001E-3</v>
          </cell>
          <cell r="O25">
            <v>5.0000000000000001E-3</v>
          </cell>
          <cell r="P25">
            <v>8.0000000000000002E-3</v>
          </cell>
          <cell r="Q25">
            <v>1.2E-2</v>
          </cell>
        </row>
        <row r="28">
          <cell r="P28">
            <v>1</v>
          </cell>
          <cell r="Q28">
            <v>2</v>
          </cell>
        </row>
        <row r="29">
          <cell r="Q29">
            <v>0.13</v>
          </cell>
        </row>
        <row r="32">
          <cell r="N32">
            <v>9.2025460799999994</v>
          </cell>
          <cell r="O32">
            <v>20.540082850559997</v>
          </cell>
          <cell r="P32">
            <v>34.753820183147518</v>
          </cell>
          <cell r="Q32">
            <v>48.423656121852211</v>
          </cell>
        </row>
        <row r="33">
          <cell r="O33">
            <v>0.05</v>
          </cell>
          <cell r="P33">
            <v>7.0000000000000007E-2</v>
          </cell>
          <cell r="Q33">
            <v>0.1</v>
          </cell>
        </row>
        <row r="42">
          <cell r="L42">
            <v>0.02</v>
          </cell>
          <cell r="M42">
            <v>0.04</v>
          </cell>
          <cell r="N42">
            <v>7.0000000000000007E-2</v>
          </cell>
          <cell r="O42">
            <v>0.1</v>
          </cell>
          <cell r="P42">
            <v>0.15</v>
          </cell>
          <cell r="Q42">
            <v>0.2</v>
          </cell>
        </row>
        <row r="44">
          <cell r="L44">
            <v>0</v>
          </cell>
          <cell r="M44">
            <v>2</v>
          </cell>
          <cell r="N44">
            <v>6</v>
          </cell>
          <cell r="O44">
            <v>8</v>
          </cell>
          <cell r="P44">
            <v>11</v>
          </cell>
          <cell r="Q44">
            <v>15</v>
          </cell>
        </row>
        <row r="45">
          <cell r="L45">
            <v>0</v>
          </cell>
          <cell r="M45">
            <v>0</v>
          </cell>
          <cell r="N45">
            <v>30.675153600000002</v>
          </cell>
          <cell r="O45">
            <v>51.350207126399994</v>
          </cell>
          <cell r="P45">
            <v>77.230711518105593</v>
          </cell>
          <cell r="Q45">
            <v>110.05376391330047</v>
          </cell>
        </row>
        <row r="52">
          <cell r="N52">
            <v>4</v>
          </cell>
          <cell r="O52">
            <v>6</v>
          </cell>
          <cell r="P52">
            <v>7</v>
          </cell>
          <cell r="Q52">
            <v>8</v>
          </cell>
        </row>
        <row r="53">
          <cell r="N53">
            <v>46.012730399999995</v>
          </cell>
          <cell r="O53">
            <v>68.466942835200001</v>
          </cell>
          <cell r="P53">
            <v>96.538389397631988</v>
          </cell>
          <cell r="Q53">
            <v>132.06451669596055</v>
          </cell>
        </row>
      </sheetData>
      <sheetData sheetId="9"/>
      <sheetData sheetId="10"/>
      <sheetData sheetId="11"/>
      <sheetData sheetId="12"/>
      <sheetData sheetId="13">
        <row r="7">
          <cell r="C7">
            <v>6.7756882836606885E-2</v>
          </cell>
          <cell r="D7">
            <v>0.10080175124303033</v>
          </cell>
          <cell r="E7">
            <v>7.1014273536419079E-2</v>
          </cell>
          <cell r="F7">
            <v>6.4082907476607415E-2</v>
          </cell>
          <cell r="G7">
            <v>0.16915897614868106</v>
          </cell>
          <cell r="H7">
            <v>0.24335840307829551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itoring indicators"/>
      <sheetName val="Trade facilitation performance"/>
      <sheetName val="HHI"/>
      <sheetName val="Pillar 2 Imports to Exports"/>
      <sheetName val="exports of priority pr in total"/>
      <sheetName val="LPI"/>
      <sheetName val="Trade balance to GDP"/>
      <sheetName val="trad. to non-trad."/>
      <sheetName val="employees"/>
    </sheetNames>
    <sheetDataSet>
      <sheetData sheetId="0" refreshError="1">
        <row r="5">
          <cell r="D5">
            <v>1127.7341768550825</v>
          </cell>
        </row>
        <row r="11">
          <cell r="D11">
            <v>0.36085297465604188</v>
          </cell>
          <cell r="E11">
            <v>0.36705646827847044</v>
          </cell>
          <cell r="F11">
            <v>0.37976363877998592</v>
          </cell>
          <cell r="G11">
            <v>0.37032500812638219</v>
          </cell>
          <cell r="H11">
            <v>0.38809229245034155</v>
          </cell>
          <cell r="I11">
            <v>0.29959984799925271</v>
          </cell>
          <cell r="J11">
            <v>0.24701126865126702</v>
          </cell>
        </row>
        <row r="13">
          <cell r="E13">
            <v>2.1463307474921747</v>
          </cell>
          <cell r="F13">
            <v>2.1118184581849393</v>
          </cell>
          <cell r="G13">
            <v>1.5092736159042122</v>
          </cell>
          <cell r="H13">
            <v>1.9608135723027456</v>
          </cell>
          <cell r="I13">
            <v>3.2775060526277757</v>
          </cell>
        </row>
        <row r="15">
          <cell r="D15">
            <v>0.44436565666522132</v>
          </cell>
          <cell r="E15">
            <v>0.46146524085784174</v>
          </cell>
          <cell r="F15">
            <v>0.42365167620425004</v>
          </cell>
          <cell r="G15">
            <v>0.41402940183708298</v>
          </cell>
          <cell r="H15">
            <v>0.3822357570569907</v>
          </cell>
          <cell r="I15">
            <v>0.3451926049417785</v>
          </cell>
          <cell r="J15">
            <v>0.46987475892662162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INAL-COMBINED"/>
    </sheetNames>
    <sheetDataSet>
      <sheetData sheetId="0">
        <row r="22">
          <cell r="M22">
            <v>0.74165990515514446</v>
          </cell>
        </row>
        <row r="74">
          <cell r="M74">
            <v>1040.3763053930545</v>
          </cell>
          <cell r="N74">
            <v>808.98861762530066</v>
          </cell>
          <cell r="O74">
            <v>507.48166151761848</v>
          </cell>
          <cell r="P74">
            <v>916.3551756155988</v>
          </cell>
          <cell r="Q74">
            <v>922.2471427182661</v>
          </cell>
          <cell r="R74">
            <v>369.17683037151079</v>
          </cell>
          <cell r="S74">
            <v>635.82217002352354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7"/>
      <sheetName val="18"/>
      <sheetName val="19"/>
      <sheetName val="20"/>
      <sheetName val="21"/>
      <sheetName val="22"/>
      <sheetName val="23"/>
      <sheetName val="Indicators"/>
      <sheetName val="2_արտահանման ծավալ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2">
          <cell r="B2">
            <v>86</v>
          </cell>
          <cell r="C2">
            <v>103</v>
          </cell>
          <cell r="D2">
            <v>101</v>
          </cell>
          <cell r="E2">
            <v>105</v>
          </cell>
          <cell r="F2">
            <v>129</v>
          </cell>
          <cell r="G2">
            <v>225</v>
          </cell>
          <cell r="H2">
            <v>272</v>
          </cell>
        </row>
        <row r="15">
          <cell r="B15">
            <v>2.8703981293260066</v>
          </cell>
          <cell r="C15">
            <v>2.2241232821997179</v>
          </cell>
          <cell r="D15">
            <v>2.0311056533819589</v>
          </cell>
          <cell r="E15">
            <v>1.5437881937702482</v>
          </cell>
          <cell r="F15">
            <v>1.4979466087575333</v>
          </cell>
          <cell r="G15">
            <v>2.8620357954381124</v>
          </cell>
          <cell r="H15">
            <v>6.2496522854960554</v>
          </cell>
        </row>
      </sheetData>
      <sheetData sheetId="8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/>
  </sheetPr>
  <dimension ref="A1:XFD733"/>
  <sheetViews>
    <sheetView showGridLines="0" tabSelected="1" zoomScale="55" zoomScaleNormal="55" workbookViewId="0">
      <pane xSplit="5" ySplit="5" topLeftCell="G114" activePane="bottomRight" state="frozen"/>
      <selection pane="topRight" activeCell="D1" sqref="D1"/>
      <selection pane="bottomLeft" activeCell="A3" sqref="A3"/>
      <selection pane="bottomRight" activeCell="H155" sqref="H155"/>
    </sheetView>
  </sheetViews>
  <sheetFormatPr defaultColWidth="9.140625" defaultRowHeight="16.5" outlineLevelRow="1" x14ac:dyDescent="0.3"/>
  <cols>
    <col min="1" max="1" width="10.85546875" style="164" customWidth="1"/>
    <col min="2" max="2" width="61.5703125" style="96" customWidth="1"/>
    <col min="3" max="3" width="89.85546875" style="96" customWidth="1"/>
    <col min="4" max="4" width="21.7109375" style="90" customWidth="1"/>
    <col min="5" max="5" width="47.42578125" style="10" customWidth="1"/>
    <col min="6" max="6" width="39.85546875" style="10" customWidth="1"/>
    <col min="7" max="7" width="95.5703125" style="10" customWidth="1"/>
    <col min="8" max="8" width="57.7109375" style="10" customWidth="1"/>
    <col min="9" max="14" width="6.28515625" style="10" bestFit="1" customWidth="1"/>
    <col min="15" max="15" width="8.85546875" style="10" customWidth="1"/>
    <col min="16" max="16" width="8.7109375" style="10" customWidth="1"/>
    <col min="17" max="17" width="9.140625" style="10" customWidth="1"/>
    <col min="18" max="18" width="9.42578125" style="10" customWidth="1"/>
    <col min="19" max="19" width="10.28515625" style="10" bestFit="1" customWidth="1"/>
    <col min="20" max="20" width="9.140625" style="10" customWidth="1"/>
    <col min="21" max="21" width="9.42578125" style="10" customWidth="1"/>
    <col min="22" max="22" width="10.28515625" style="10" customWidth="1"/>
    <col min="23" max="26" width="10.28515625" style="10" bestFit="1" customWidth="1"/>
    <col min="27" max="27" width="10.140625" style="10" bestFit="1" customWidth="1"/>
    <col min="28" max="28" width="10.28515625" style="10" bestFit="1" customWidth="1"/>
    <col min="29" max="29" width="16.42578125" style="125" bestFit="1" customWidth="1"/>
    <col min="30" max="30" width="16.42578125" style="125" customWidth="1"/>
    <col min="31" max="31" width="19.85546875" style="125" customWidth="1"/>
    <col min="32" max="32" width="20.7109375" style="125" bestFit="1" customWidth="1"/>
    <col min="33" max="33" width="21.42578125" style="125" bestFit="1" customWidth="1"/>
    <col min="34" max="34" width="20.140625" style="125" customWidth="1"/>
    <col min="35" max="35" width="38.42578125" style="125" customWidth="1"/>
    <col min="36" max="36" width="9.140625" style="114"/>
    <col min="37" max="37" width="100.28515625" style="114" customWidth="1"/>
    <col min="38" max="41" width="9.140625" style="114"/>
    <col min="42" max="91" width="9.140625" style="75"/>
    <col min="92" max="16384" width="9.140625" style="1"/>
  </cols>
  <sheetData>
    <row r="1" spans="1:41" ht="47.1" customHeight="1" x14ac:dyDescent="0.3">
      <c r="A1" s="190"/>
      <c r="B1" s="190"/>
      <c r="C1" s="10"/>
      <c r="D1" s="86"/>
      <c r="Z1" s="1"/>
      <c r="AA1" s="1"/>
      <c r="AB1" s="1"/>
      <c r="AC1" s="113"/>
      <c r="AD1" s="113"/>
      <c r="AE1" s="113"/>
      <c r="AF1" s="113"/>
      <c r="AG1" s="113"/>
      <c r="AH1" s="113"/>
      <c r="AI1" s="113"/>
    </row>
    <row r="2" spans="1:41" ht="60" hidden="1" customHeight="1" x14ac:dyDescent="0.3">
      <c r="A2" s="193" t="s">
        <v>448</v>
      </c>
      <c r="B2" s="193"/>
      <c r="C2" s="194" t="s">
        <v>404</v>
      </c>
      <c r="D2" s="194"/>
      <c r="E2" s="194"/>
      <c r="Z2" s="1"/>
      <c r="AA2" s="1"/>
      <c r="AB2" s="1"/>
      <c r="AC2" s="113"/>
      <c r="AD2" s="113"/>
      <c r="AE2" s="113"/>
      <c r="AF2" s="113"/>
      <c r="AG2" s="113"/>
      <c r="AH2" s="113"/>
      <c r="AI2" s="113"/>
    </row>
    <row r="3" spans="1:41" ht="54" hidden="1" customHeight="1" x14ac:dyDescent="0.3">
      <c r="A3" s="154"/>
      <c r="B3" s="112"/>
      <c r="C3" s="192"/>
      <c r="D3" s="192"/>
      <c r="E3" s="192"/>
      <c r="Z3" s="1"/>
      <c r="AA3" s="1"/>
      <c r="AB3" s="1"/>
      <c r="AC3" s="113"/>
      <c r="AD3" s="113"/>
      <c r="AE3" s="113"/>
      <c r="AF3" s="113"/>
      <c r="AG3" s="113"/>
      <c r="AH3" s="113"/>
      <c r="AI3" s="113"/>
    </row>
    <row r="4" spans="1:41" x14ac:dyDescent="0.3">
      <c r="A4" s="238" t="s">
        <v>76</v>
      </c>
      <c r="B4" s="239" t="s">
        <v>77</v>
      </c>
      <c r="C4" s="239" t="s">
        <v>173</v>
      </c>
      <c r="D4" s="243" t="s">
        <v>326</v>
      </c>
      <c r="E4" s="239" t="s">
        <v>78</v>
      </c>
      <c r="F4" s="241" t="s">
        <v>174</v>
      </c>
      <c r="G4" s="241" t="s">
        <v>175</v>
      </c>
      <c r="H4" s="241" t="s">
        <v>134</v>
      </c>
      <c r="I4" s="242" t="s">
        <v>135</v>
      </c>
      <c r="J4" s="242"/>
      <c r="K4" s="242"/>
      <c r="L4" s="242"/>
      <c r="M4" s="242"/>
      <c r="N4" s="242"/>
      <c r="O4" s="242" t="s">
        <v>136</v>
      </c>
      <c r="P4" s="242"/>
      <c r="Q4" s="242"/>
      <c r="R4" s="242"/>
      <c r="S4" s="242"/>
      <c r="T4" s="242"/>
      <c r="U4" s="242"/>
      <c r="V4" s="242"/>
      <c r="W4" s="242" t="s">
        <v>137</v>
      </c>
      <c r="X4" s="242"/>
      <c r="Y4" s="242"/>
      <c r="Z4" s="242"/>
      <c r="AA4" s="242"/>
      <c r="AB4" s="242"/>
      <c r="AC4" s="235" t="s">
        <v>458</v>
      </c>
      <c r="AD4" s="235"/>
      <c r="AE4" s="235"/>
      <c r="AF4" s="235"/>
      <c r="AG4" s="235"/>
      <c r="AH4" s="235"/>
      <c r="AI4" s="234" t="s">
        <v>349</v>
      </c>
    </row>
    <row r="5" spans="1:41" x14ac:dyDescent="0.3">
      <c r="A5" s="238"/>
      <c r="B5" s="240"/>
      <c r="C5" s="240"/>
      <c r="D5" s="244"/>
      <c r="E5" s="240"/>
      <c r="F5" s="242"/>
      <c r="G5" s="242"/>
      <c r="H5" s="242"/>
      <c r="I5" s="2">
        <v>2025</v>
      </c>
      <c r="J5" s="3">
        <v>2026</v>
      </c>
      <c r="K5" s="3">
        <v>2027</v>
      </c>
      <c r="L5" s="3">
        <v>2028</v>
      </c>
      <c r="M5" s="3">
        <v>2029</v>
      </c>
      <c r="N5" s="4">
        <v>2030</v>
      </c>
      <c r="O5" s="2">
        <v>2017</v>
      </c>
      <c r="P5" s="3">
        <v>2018</v>
      </c>
      <c r="Q5" s="3">
        <v>2019</v>
      </c>
      <c r="R5" s="3">
        <v>2020</v>
      </c>
      <c r="S5" s="3">
        <v>2021</v>
      </c>
      <c r="T5" s="3">
        <v>2022</v>
      </c>
      <c r="U5" s="3">
        <v>2023</v>
      </c>
      <c r="V5" s="4">
        <v>2024</v>
      </c>
      <c r="W5" s="2">
        <v>2025</v>
      </c>
      <c r="X5" s="3">
        <v>2026</v>
      </c>
      <c r="Y5" s="3">
        <v>2027</v>
      </c>
      <c r="Z5" s="3">
        <v>2028</v>
      </c>
      <c r="AA5" s="3">
        <v>2029</v>
      </c>
      <c r="AB5" s="4">
        <v>2030</v>
      </c>
      <c r="AC5" s="115">
        <v>2025</v>
      </c>
      <c r="AD5" s="116">
        <v>2026</v>
      </c>
      <c r="AE5" s="116">
        <v>2027</v>
      </c>
      <c r="AF5" s="116">
        <v>2028</v>
      </c>
      <c r="AG5" s="116">
        <v>2029</v>
      </c>
      <c r="AH5" s="117">
        <v>2030</v>
      </c>
      <c r="AI5" s="235"/>
    </row>
    <row r="6" spans="1:41" s="75" customFormat="1" ht="82.5" x14ac:dyDescent="0.3">
      <c r="A6" s="246" t="s">
        <v>71</v>
      </c>
      <c r="B6" s="243" t="s">
        <v>407</v>
      </c>
      <c r="C6" s="248"/>
      <c r="D6" s="91"/>
      <c r="E6" s="85" t="s">
        <v>79</v>
      </c>
      <c r="F6" s="85" t="s">
        <v>222</v>
      </c>
      <c r="G6" s="85" t="s">
        <v>179</v>
      </c>
      <c r="H6" s="85"/>
      <c r="I6" s="86"/>
      <c r="J6" s="86"/>
      <c r="K6" s="86"/>
      <c r="L6" s="86"/>
      <c r="M6" s="86"/>
      <c r="N6" s="86"/>
      <c r="O6" s="88">
        <f>'[1]Vision level'!B3</f>
        <v>4.0228045248414226</v>
      </c>
      <c r="P6" s="88">
        <f>'[1]Vision level'!C3</f>
        <v>4.3722981147522919</v>
      </c>
      <c r="Q6" s="88">
        <f>'[1]Vision level'!D3</f>
        <v>4.8337090578842616</v>
      </c>
      <c r="R6" s="88">
        <f>'[1]Vision level'!E3</f>
        <v>3.2793419549588285</v>
      </c>
      <c r="S6" s="88">
        <f>'[1]Vision level'!F3</f>
        <v>4.5052489665453948</v>
      </c>
      <c r="T6" s="88">
        <f>'[1]Vision level'!G3</f>
        <v>8.3186555637893171</v>
      </c>
      <c r="U6" s="88">
        <f>'[1]Vision level'!H3</f>
        <v>10.110309903657155</v>
      </c>
      <c r="V6" s="88">
        <f>'[1]Vision level'!I3</f>
        <v>11.233947092096015</v>
      </c>
      <c r="W6" s="88">
        <f>'[1]Vision level'!J3</f>
        <v>12.083382859463697</v>
      </c>
      <c r="X6" s="88">
        <f>'[1]Vision level'!K3</f>
        <v>13.186261945410067</v>
      </c>
      <c r="Y6" s="88">
        <f>'[1]Vision level'!L3</f>
        <v>14.769495671913376</v>
      </c>
      <c r="Z6" s="88">
        <f>'[1]Vision level'!M3</f>
        <v>16.753469042900818</v>
      </c>
      <c r="AA6" s="88">
        <f>'[1]Vision level'!N3</f>
        <v>19.173740822937642</v>
      </c>
      <c r="AB6" s="88">
        <f>'[1]Vision level'!O3</f>
        <v>22.045939154781745</v>
      </c>
      <c r="AC6" s="195">
        <f t="shared" ref="AC6:AH6" si="0">CEILING(AC11+AC44+AC86+AC107+AC128,100000)</f>
        <v>1159900000</v>
      </c>
      <c r="AD6" s="195">
        <f t="shared" si="0"/>
        <v>1338700000</v>
      </c>
      <c r="AE6" s="195">
        <f t="shared" si="0"/>
        <v>6311100000</v>
      </c>
      <c r="AF6" s="195">
        <f t="shared" si="0"/>
        <v>12319800000</v>
      </c>
      <c r="AG6" s="195">
        <f t="shared" si="0"/>
        <v>37702400000</v>
      </c>
      <c r="AH6" s="195">
        <f t="shared" si="0"/>
        <v>38244300000</v>
      </c>
      <c r="AI6" s="118"/>
      <c r="AJ6" s="114"/>
      <c r="AK6" s="114"/>
      <c r="AL6" s="114"/>
      <c r="AM6" s="114"/>
      <c r="AN6" s="114"/>
      <c r="AO6" s="114"/>
    </row>
    <row r="7" spans="1:41" s="75" customFormat="1" ht="49.5" x14ac:dyDescent="0.3">
      <c r="A7" s="246"/>
      <c r="B7" s="247"/>
      <c r="C7" s="249"/>
      <c r="D7" s="91"/>
      <c r="E7" s="85" t="s">
        <v>252</v>
      </c>
      <c r="F7" s="85" t="s">
        <v>178</v>
      </c>
      <c r="G7" s="85" t="s">
        <v>253</v>
      </c>
      <c r="H7" s="85"/>
      <c r="I7" s="86"/>
      <c r="J7" s="86"/>
      <c r="K7" s="86"/>
      <c r="L7" s="86"/>
      <c r="M7" s="86"/>
      <c r="N7" s="86"/>
      <c r="O7" s="86"/>
      <c r="P7" s="88">
        <f>'[1]Vision level'!C16</f>
        <v>1.9540110349695419</v>
      </c>
      <c r="Q7" s="88">
        <f>'[1]Vision level'!D16</f>
        <v>3.0317792380029442</v>
      </c>
      <c r="R7" s="88">
        <f>'[1]Vision level'!E16</f>
        <v>-11.383652704007705</v>
      </c>
      <c r="S7" s="88">
        <f>'[1]Vision level'!F16</f>
        <v>5.7431880529016954</v>
      </c>
      <c r="T7" s="88">
        <f>'[1]Vision level'!G16</f>
        <v>8.513786438542656</v>
      </c>
      <c r="U7" s="88">
        <f>'[1]Vision level'!H16</f>
        <v>3.2610344031971681</v>
      </c>
      <c r="V7" s="88">
        <f>'[1]Vision level'!I16</f>
        <v>4.3319282435646436</v>
      </c>
      <c r="W7" s="88">
        <f>'[1]Vision level'!J16</f>
        <v>2.7143491684246763</v>
      </c>
      <c r="X7" s="88">
        <f>'[1]Vision level'!K16</f>
        <v>3.2481294768350564</v>
      </c>
      <c r="Y7" s="88">
        <f>'[1]Vision level'!L16</f>
        <v>4.3944850719860336</v>
      </c>
      <c r="Z7" s="88">
        <f>'[1]Vision level'!M16</f>
        <v>5.0290352566845433</v>
      </c>
      <c r="AA7" s="88">
        <f>'[1]Vision level'!N16</f>
        <v>5.6027192337597382</v>
      </c>
      <c r="AB7" s="88">
        <f>'[1]Vision level'!O16</f>
        <v>6.072045662638744</v>
      </c>
      <c r="AC7" s="196"/>
      <c r="AD7" s="196"/>
      <c r="AE7" s="196"/>
      <c r="AF7" s="196"/>
      <c r="AG7" s="196"/>
      <c r="AH7" s="196"/>
      <c r="AI7" s="118"/>
      <c r="AJ7" s="114"/>
      <c r="AK7" s="114"/>
      <c r="AL7" s="114"/>
      <c r="AM7" s="114"/>
      <c r="AN7" s="114"/>
      <c r="AO7" s="114"/>
    </row>
    <row r="8" spans="1:41" s="75" customFormat="1" ht="49.5" x14ac:dyDescent="0.3">
      <c r="A8" s="246"/>
      <c r="B8" s="247"/>
      <c r="C8" s="249"/>
      <c r="D8" s="91"/>
      <c r="E8" s="85" t="s">
        <v>250</v>
      </c>
      <c r="F8" s="85" t="s">
        <v>178</v>
      </c>
      <c r="G8" s="85" t="s">
        <v>254</v>
      </c>
      <c r="H8" s="85"/>
      <c r="I8" s="86"/>
      <c r="J8" s="86"/>
      <c r="K8" s="86"/>
      <c r="L8" s="86"/>
      <c r="M8" s="86"/>
      <c r="N8" s="86"/>
      <c r="O8" s="88">
        <f>'[1]Vision level'!B20</f>
        <v>-0.14150302638568743</v>
      </c>
      <c r="P8" s="88">
        <f>'[1]Vision level'!C20</f>
        <v>-0.18522173347299375</v>
      </c>
      <c r="Q8" s="88">
        <f>'[1]Vision level'!D20</f>
        <v>-0.2033680323151261</v>
      </c>
      <c r="R8" s="88">
        <f>'[1]Vision level'!E20</f>
        <v>-0.14261998031820994</v>
      </c>
      <c r="S8" s="88">
        <f>'[1]Vision level'!F20</f>
        <v>-0.11632666102301863</v>
      </c>
      <c r="T8" s="88">
        <f>'[1]Vision level'!G20</f>
        <v>-9.7711568633692583E-2</v>
      </c>
      <c r="U8" s="88">
        <f>'[1]Vision level'!H20</f>
        <v>-0.18148009548198976</v>
      </c>
      <c r="V8" s="88">
        <f>'[1]Vision level'!I20</f>
        <v>-0.23838991388751268</v>
      </c>
      <c r="W8" s="88">
        <f>'[1]Vision level'!J20</f>
        <v>-0.23180883664682314</v>
      </c>
      <c r="X8" s="88">
        <f>'[1]Vision level'!K20</f>
        <v>-0.21911741815130903</v>
      </c>
      <c r="Y8" s="88">
        <f>'[1]Vision level'!L20</f>
        <v>-0.19325242954076996</v>
      </c>
      <c r="Z8" s="88">
        <f>'[1]Vision level'!M20</f>
        <v>-0.16175656900144181</v>
      </c>
      <c r="AA8" s="88">
        <f>'[1]Vision level'!N20</f>
        <v>-0.12580262093385625</v>
      </c>
      <c r="AB8" s="88">
        <f>'[1]Vision level'!O20</f>
        <v>-8.693268526415536E-2</v>
      </c>
      <c r="AC8" s="196"/>
      <c r="AD8" s="196"/>
      <c r="AE8" s="196"/>
      <c r="AF8" s="196"/>
      <c r="AG8" s="196"/>
      <c r="AH8" s="196"/>
      <c r="AI8" s="118"/>
      <c r="AJ8" s="114"/>
      <c r="AK8" s="114"/>
      <c r="AL8" s="114"/>
      <c r="AM8" s="114"/>
      <c r="AN8" s="114"/>
      <c r="AO8" s="114"/>
    </row>
    <row r="9" spans="1:41" s="75" customFormat="1" ht="49.5" x14ac:dyDescent="0.3">
      <c r="A9" s="246"/>
      <c r="B9" s="247"/>
      <c r="C9" s="249"/>
      <c r="D9" s="91"/>
      <c r="E9" s="85" t="s">
        <v>80</v>
      </c>
      <c r="F9" s="85" t="s">
        <v>178</v>
      </c>
      <c r="G9" s="85" t="s">
        <v>180</v>
      </c>
      <c r="H9" s="85"/>
      <c r="I9" s="86"/>
      <c r="J9" s="86"/>
      <c r="K9" s="86"/>
      <c r="L9" s="86"/>
      <c r="M9" s="86"/>
      <c r="N9" s="86"/>
      <c r="O9" s="87">
        <f>'[1]Vision level'!B25</f>
        <v>6.4899508306621501E-2</v>
      </c>
      <c r="P9" s="87">
        <f>'[1]Vision level'!C25</f>
        <v>3.8706985734806798E-2</v>
      </c>
      <c r="Q9" s="87">
        <f>'[1]Vision level'!D25</f>
        <v>8.487035750129257E-2</v>
      </c>
      <c r="R9" s="87">
        <f>'[1]Vision level'!E25</f>
        <v>-4.7144097320810263E-2</v>
      </c>
      <c r="S9" s="87">
        <f>'[1]Vision level'!F25</f>
        <v>4.4909162960725446E-2</v>
      </c>
      <c r="T9" s="87">
        <f>'[1]Vision level'!G25</f>
        <v>0.17382264883407683</v>
      </c>
      <c r="U9" s="87">
        <f>'[1]Vision level'!H25</f>
        <v>3.4300280242207437E-2</v>
      </c>
      <c r="V9" s="87">
        <f>'[1]Vision level'!I25</f>
        <v>3.4300280242207437E-2</v>
      </c>
      <c r="W9" s="87">
        <f>'[1]Vision level'!J25</f>
        <v>3.7999999999999999E-2</v>
      </c>
      <c r="X9" s="87">
        <f>'[1]Vision level'!K25</f>
        <v>4.4999999999999998E-2</v>
      </c>
      <c r="Y9" s="87">
        <f>'[1]Vision level'!L25</f>
        <v>5.5E-2</v>
      </c>
      <c r="Z9" s="87">
        <f>'[1]Vision level'!M25</f>
        <v>0.08</v>
      </c>
      <c r="AA9" s="87">
        <f>'[1]Vision level'!N25</f>
        <v>0.09</v>
      </c>
      <c r="AB9" s="87">
        <f>'[1]Vision level'!O25</f>
        <v>0.1</v>
      </c>
      <c r="AC9" s="196"/>
      <c r="AD9" s="196"/>
      <c r="AE9" s="196"/>
      <c r="AF9" s="196"/>
      <c r="AG9" s="196"/>
      <c r="AH9" s="196"/>
      <c r="AI9" s="118"/>
      <c r="AJ9" s="114"/>
      <c r="AK9" s="114"/>
      <c r="AL9" s="114"/>
      <c r="AM9" s="114"/>
      <c r="AN9" s="114"/>
      <c r="AO9" s="114"/>
    </row>
    <row r="10" spans="1:41" s="75" customFormat="1" ht="49.5" x14ac:dyDescent="0.3">
      <c r="A10" s="246"/>
      <c r="B10" s="247"/>
      <c r="C10" s="249"/>
      <c r="D10" s="91"/>
      <c r="E10" s="85" t="s">
        <v>81</v>
      </c>
      <c r="F10" s="85" t="s">
        <v>178</v>
      </c>
      <c r="G10" s="85" t="s">
        <v>255</v>
      </c>
      <c r="H10" s="85"/>
      <c r="I10" s="86"/>
      <c r="J10" s="86"/>
      <c r="K10" s="86"/>
      <c r="L10" s="86"/>
      <c r="M10" s="86"/>
      <c r="N10" s="86"/>
      <c r="O10" s="86"/>
      <c r="P10" s="88">
        <f>'[1]Vision level'!C27</f>
        <v>13.368271298003933</v>
      </c>
      <c r="Q10" s="88">
        <f>'[1]Vision level'!D27</f>
        <v>13.018470303125515</v>
      </c>
      <c r="R10" s="88">
        <f>'[1]Vision level'!E27</f>
        <v>11.925792966917701</v>
      </c>
      <c r="S10" s="88">
        <f>'[1]Vision level'!F27</f>
        <v>12.89928872431155</v>
      </c>
      <c r="T10" s="88">
        <f>'[1]Vision level'!G27</f>
        <v>15.159502491867554</v>
      </c>
      <c r="U10" s="88">
        <f>'[1]Vision level'!H27</f>
        <v>14.414830710440953</v>
      </c>
      <c r="V10" s="88">
        <f>'[1]Vision level'!I27</f>
        <v>13.810469495924281</v>
      </c>
      <c r="W10" s="88">
        <f>'[1]Vision level'!J27</f>
        <v>13.784655534249655</v>
      </c>
      <c r="X10" s="88">
        <f>'[1]Vision level'!K27</f>
        <v>14.109765334585731</v>
      </c>
      <c r="Y10" s="88">
        <f>'[1]Vision level'!L27</f>
        <v>14.714469563210834</v>
      </c>
      <c r="Z10" s="88">
        <f>'[1]Vision level'!M27</f>
        <v>15.770531972053716</v>
      </c>
      <c r="AA10" s="88">
        <f>'[1]Vision level'!N27</f>
        <v>17.053302515235121</v>
      </c>
      <c r="AB10" s="88">
        <f>'[1]Vision level'!O27</f>
        <v>18.603602743892861</v>
      </c>
      <c r="AC10" s="196"/>
      <c r="AD10" s="196"/>
      <c r="AE10" s="196"/>
      <c r="AF10" s="196"/>
      <c r="AG10" s="196"/>
      <c r="AH10" s="196"/>
      <c r="AI10" s="118"/>
      <c r="AJ10" s="114"/>
      <c r="AK10" s="114"/>
      <c r="AL10" s="114"/>
      <c r="AM10" s="114"/>
      <c r="AN10" s="114"/>
      <c r="AO10" s="114"/>
    </row>
    <row r="11" spans="1:41" s="8" customFormat="1" ht="66" x14ac:dyDescent="0.3">
      <c r="A11" s="188" t="s">
        <v>82</v>
      </c>
      <c r="B11" s="231" t="s">
        <v>405</v>
      </c>
      <c r="C11" s="251"/>
      <c r="D11" s="109"/>
      <c r="E11" s="63" t="s">
        <v>239</v>
      </c>
      <c r="F11" s="63" t="s">
        <v>182</v>
      </c>
      <c r="G11" s="63" t="s">
        <v>256</v>
      </c>
      <c r="H11" s="63"/>
      <c r="I11" s="64"/>
      <c r="J11" s="64"/>
      <c r="K11" s="64"/>
      <c r="L11" s="64"/>
      <c r="M11" s="64"/>
      <c r="N11" s="64"/>
      <c r="O11" s="80">
        <f>'[1]St. Goal level'!C3</f>
        <v>0.999</v>
      </c>
      <c r="P11" s="80"/>
      <c r="Q11" s="80">
        <f>'[1]St. Goal level'!E3</f>
        <v>1.3819999999999999</v>
      </c>
      <c r="R11" s="80"/>
      <c r="S11" s="80"/>
      <c r="T11" s="80">
        <f>'[1]St. Goal level'!H3</f>
        <v>1.4410000000000001</v>
      </c>
      <c r="U11" s="80"/>
      <c r="V11" s="80">
        <f>'[1]St. Goal level'!J3</f>
        <v>1.5307500000000001</v>
      </c>
      <c r="W11" s="80"/>
      <c r="X11" s="80">
        <f>'[1]St. Goal level'!L3</f>
        <v>1.6205000000000001</v>
      </c>
      <c r="Y11" s="80"/>
      <c r="Z11" s="80">
        <f>'[1]St. Goal level'!N3</f>
        <v>1.71025</v>
      </c>
      <c r="AA11" s="80"/>
      <c r="AB11" s="80">
        <f>'[1]St. Goal level'!P3</f>
        <v>1.8</v>
      </c>
      <c r="AC11" s="204">
        <f t="shared" ref="AC11:AH11" si="1">AC13+AC25+AC34</f>
        <v>237600000</v>
      </c>
      <c r="AD11" s="204">
        <f t="shared" si="1"/>
        <v>312000000</v>
      </c>
      <c r="AE11" s="204">
        <f t="shared" si="1"/>
        <v>167480000</v>
      </c>
      <c r="AF11" s="204">
        <f t="shared" si="1"/>
        <v>328530000</v>
      </c>
      <c r="AG11" s="204">
        <f t="shared" si="1"/>
        <v>555000000</v>
      </c>
      <c r="AH11" s="204">
        <f t="shared" si="1"/>
        <v>663830000</v>
      </c>
      <c r="AI11" s="205"/>
      <c r="AJ11" s="120"/>
      <c r="AK11" s="120"/>
      <c r="AL11" s="120"/>
      <c r="AM11" s="120"/>
      <c r="AN11" s="120"/>
      <c r="AO11" s="120"/>
    </row>
    <row r="12" spans="1:41" s="8" customFormat="1" ht="49.5" x14ac:dyDescent="0.3">
      <c r="A12" s="188"/>
      <c r="B12" s="231"/>
      <c r="C12" s="251"/>
      <c r="D12" s="109"/>
      <c r="E12" s="63" t="s">
        <v>83</v>
      </c>
      <c r="F12" s="63" t="s">
        <v>183</v>
      </c>
      <c r="G12" s="63" t="s">
        <v>181</v>
      </c>
      <c r="H12" s="63"/>
      <c r="I12" s="64"/>
      <c r="J12" s="64"/>
      <c r="K12" s="64"/>
      <c r="L12" s="64"/>
      <c r="M12" s="64"/>
      <c r="N12" s="64"/>
      <c r="O12" s="73">
        <f>'[1]St. Goal level'!C4</f>
        <v>70.3</v>
      </c>
      <c r="P12" s="73">
        <f>'[1]St. Goal level'!D4</f>
        <v>68.7</v>
      </c>
      <c r="Q12" s="73">
        <f>'[1]St. Goal level'!E4</f>
        <v>67.7</v>
      </c>
      <c r="R12" s="73">
        <f>'[1]St. Goal level'!F4</f>
        <v>70.599999999999994</v>
      </c>
      <c r="S12" s="73">
        <f>'[1]St. Goal level'!G4</f>
        <v>71.900000000000006</v>
      </c>
      <c r="T12" s="73">
        <f>'[1]St. Goal level'!H4</f>
        <v>65.3</v>
      </c>
      <c r="U12" s="73">
        <f>'[1]St. Goal level'!I4</f>
        <v>65.099999999999994</v>
      </c>
      <c r="V12" s="73">
        <f>'[1]St. Goal level'!J4</f>
        <v>64.900000000000006</v>
      </c>
      <c r="W12" s="73">
        <f>'[1]St. Goal level'!K4</f>
        <v>65</v>
      </c>
      <c r="X12" s="73">
        <f>'[1]St. Goal level'!L4</f>
        <v>66</v>
      </c>
      <c r="Y12" s="73">
        <f>'[1]St. Goal level'!M4</f>
        <v>67.5</v>
      </c>
      <c r="Z12" s="73">
        <f>'[1]St. Goal level'!N4</f>
        <v>69</v>
      </c>
      <c r="AA12" s="73">
        <f>'[1]St. Goal level'!O4</f>
        <v>71</v>
      </c>
      <c r="AB12" s="73">
        <f>'[1]St. Goal level'!P4</f>
        <v>73</v>
      </c>
      <c r="AC12" s="205"/>
      <c r="AD12" s="205"/>
      <c r="AE12" s="205"/>
      <c r="AF12" s="205"/>
      <c r="AG12" s="205"/>
      <c r="AH12" s="205"/>
      <c r="AI12" s="205"/>
      <c r="AJ12" s="120"/>
      <c r="AK12" s="120"/>
      <c r="AL12" s="120"/>
      <c r="AM12" s="120"/>
      <c r="AN12" s="120"/>
      <c r="AO12" s="120"/>
    </row>
    <row r="13" spans="1:41" s="84" customFormat="1" ht="203.1" customHeight="1" x14ac:dyDescent="0.3">
      <c r="A13" s="155" t="s">
        <v>56</v>
      </c>
      <c r="B13" s="97" t="s">
        <v>84</v>
      </c>
      <c r="C13" s="97"/>
      <c r="D13" s="97"/>
      <c r="E13" s="81" t="s">
        <v>85</v>
      </c>
      <c r="F13" s="81" t="s">
        <v>184</v>
      </c>
      <c r="G13" s="81" t="s">
        <v>258</v>
      </c>
      <c r="H13" s="81"/>
      <c r="I13" s="82"/>
      <c r="J13" s="82"/>
      <c r="K13" s="82"/>
      <c r="L13" s="82"/>
      <c r="M13" s="82"/>
      <c r="N13" s="82"/>
      <c r="O13" s="257" t="s">
        <v>138</v>
      </c>
      <c r="P13" s="257"/>
      <c r="Q13" s="257"/>
      <c r="R13" s="257"/>
      <c r="S13" s="257"/>
      <c r="T13" s="257"/>
      <c r="U13" s="257"/>
      <c r="V13" s="257"/>
      <c r="W13" s="83"/>
      <c r="X13" s="83">
        <f>'[1]St.Goal 1'!M3</f>
        <v>0.1</v>
      </c>
      <c r="Y13" s="83">
        <f>'[1]St.Goal 1'!N3</f>
        <v>0.15</v>
      </c>
      <c r="Z13" s="83">
        <f>'[1]St.Goal 1'!O3</f>
        <v>0.2</v>
      </c>
      <c r="AA13" s="83">
        <f>'[1]St.Goal 1'!P3</f>
        <v>0.25</v>
      </c>
      <c r="AB13" s="83">
        <f>'[1]St.Goal 1'!Q3</f>
        <v>0.3</v>
      </c>
      <c r="AC13" s="121">
        <f t="shared" ref="AC13:AH13" si="2">SUM(AC14:AC24)</f>
        <v>187600000</v>
      </c>
      <c r="AD13" s="121">
        <f t="shared" si="2"/>
        <v>162000000</v>
      </c>
      <c r="AE13" s="121">
        <f t="shared" si="2"/>
        <v>13000000</v>
      </c>
      <c r="AF13" s="121">
        <f t="shared" si="2"/>
        <v>13000000</v>
      </c>
      <c r="AG13" s="121">
        <f t="shared" si="2"/>
        <v>13000000</v>
      </c>
      <c r="AH13" s="121">
        <f t="shared" si="2"/>
        <v>13000000</v>
      </c>
      <c r="AI13" s="121"/>
      <c r="AJ13" s="122"/>
      <c r="AK13" s="122"/>
      <c r="AL13" s="122"/>
      <c r="AM13" s="122"/>
      <c r="AN13" s="122"/>
      <c r="AO13" s="122"/>
    </row>
    <row r="14" spans="1:41" ht="186.75" customHeight="1" outlineLevel="1" x14ac:dyDescent="0.3">
      <c r="A14" s="237" t="s">
        <v>31</v>
      </c>
      <c r="B14" s="245" t="s">
        <v>409</v>
      </c>
      <c r="C14" s="245" t="s">
        <v>410</v>
      </c>
      <c r="D14" s="250" t="s">
        <v>327</v>
      </c>
      <c r="E14" s="6" t="s">
        <v>86</v>
      </c>
      <c r="F14" s="6"/>
      <c r="G14" s="6"/>
      <c r="H14" s="197" t="s">
        <v>88</v>
      </c>
      <c r="I14" s="236"/>
      <c r="J14" s="1"/>
      <c r="K14" s="1"/>
      <c r="L14" s="1"/>
      <c r="M14" s="1"/>
      <c r="N14" s="1"/>
      <c r="O14" s="186" t="s">
        <v>138</v>
      </c>
      <c r="P14" s="186"/>
      <c r="Q14" s="186"/>
      <c r="R14" s="186"/>
      <c r="S14" s="186"/>
      <c r="T14" s="186"/>
      <c r="U14" s="186"/>
      <c r="V14" s="186"/>
      <c r="W14" s="1" t="s">
        <v>195</v>
      </c>
      <c r="X14" s="1" t="s">
        <v>195</v>
      </c>
      <c r="Y14" s="1" t="s">
        <v>195</v>
      </c>
      <c r="Z14" s="1" t="s">
        <v>195</v>
      </c>
      <c r="AA14" s="1" t="s">
        <v>195</v>
      </c>
      <c r="AB14" s="1" t="s">
        <v>195</v>
      </c>
      <c r="AC14" s="191">
        <v>0</v>
      </c>
      <c r="AD14" s="191">
        <v>0</v>
      </c>
      <c r="AE14" s="191">
        <v>0</v>
      </c>
      <c r="AF14" s="191">
        <v>0</v>
      </c>
      <c r="AG14" s="191">
        <v>0</v>
      </c>
      <c r="AH14" s="191">
        <v>0</v>
      </c>
      <c r="AI14" s="113"/>
    </row>
    <row r="15" spans="1:41" ht="257.10000000000002" customHeight="1" outlineLevel="1" x14ac:dyDescent="0.3">
      <c r="A15" s="237"/>
      <c r="B15" s="245"/>
      <c r="C15" s="245"/>
      <c r="D15" s="250"/>
      <c r="E15" s="6" t="s">
        <v>87</v>
      </c>
      <c r="F15" s="6" t="s">
        <v>185</v>
      </c>
      <c r="G15" s="6" t="s">
        <v>257</v>
      </c>
      <c r="H15" s="197"/>
      <c r="I15" s="236"/>
      <c r="J15" s="1"/>
      <c r="K15" s="1"/>
      <c r="L15" s="1"/>
      <c r="M15" s="1"/>
      <c r="N15" s="1"/>
      <c r="O15" s="186" t="s">
        <v>138</v>
      </c>
      <c r="P15" s="186"/>
      <c r="Q15" s="186"/>
      <c r="R15" s="186"/>
      <c r="S15" s="186"/>
      <c r="T15" s="186"/>
      <c r="U15" s="186"/>
      <c r="V15" s="186"/>
      <c r="W15" s="22"/>
      <c r="X15" s="22">
        <f>'[1]St.Goal 1'!M5</f>
        <v>0.15</v>
      </c>
      <c r="Y15" s="22">
        <f>'[1]St.Goal 1'!N5</f>
        <v>0.2</v>
      </c>
      <c r="Z15" s="22">
        <f>'[1]St.Goal 1'!O5</f>
        <v>0.3</v>
      </c>
      <c r="AA15" s="22">
        <f>'[1]St.Goal 1'!P5</f>
        <v>0.4</v>
      </c>
      <c r="AB15" s="22">
        <f>'[1]St.Goal 1'!Q5</f>
        <v>0.5</v>
      </c>
      <c r="AC15" s="191"/>
      <c r="AD15" s="191"/>
      <c r="AE15" s="191"/>
      <c r="AF15" s="191"/>
      <c r="AG15" s="191"/>
      <c r="AH15" s="191"/>
      <c r="AI15" s="113"/>
    </row>
    <row r="16" spans="1:41" ht="185.25" customHeight="1" outlineLevel="1" x14ac:dyDescent="0.3">
      <c r="A16" s="189" t="s">
        <v>32</v>
      </c>
      <c r="B16" s="214" t="s">
        <v>439</v>
      </c>
      <c r="C16" s="214" t="s">
        <v>447</v>
      </c>
      <c r="D16" s="212" t="s">
        <v>327</v>
      </c>
      <c r="E16" s="6" t="s">
        <v>364</v>
      </c>
      <c r="F16" s="6" t="s">
        <v>201</v>
      </c>
      <c r="G16" s="6"/>
      <c r="H16" s="7" t="s">
        <v>88</v>
      </c>
      <c r="I16" s="8"/>
      <c r="J16" s="8"/>
      <c r="K16" s="8"/>
      <c r="L16" s="8"/>
      <c r="M16" s="8"/>
      <c r="N16" s="8"/>
      <c r="O16" s="186" t="s">
        <v>138</v>
      </c>
      <c r="P16" s="186"/>
      <c r="Q16" s="186"/>
      <c r="R16" s="186"/>
      <c r="S16" s="186"/>
      <c r="T16" s="186"/>
      <c r="U16" s="186"/>
      <c r="V16" s="186"/>
      <c r="W16" s="25">
        <v>6</v>
      </c>
      <c r="X16" s="25">
        <v>6</v>
      </c>
      <c r="Y16" s="25">
        <v>6</v>
      </c>
      <c r="Z16" s="25">
        <v>6</v>
      </c>
      <c r="AA16" s="25">
        <v>6</v>
      </c>
      <c r="AB16" s="25">
        <v>6</v>
      </c>
      <c r="AC16" s="191">
        <v>0</v>
      </c>
      <c r="AD16" s="191">
        <v>0</v>
      </c>
      <c r="AE16" s="191">
        <v>0</v>
      </c>
      <c r="AF16" s="191">
        <v>0</v>
      </c>
      <c r="AG16" s="191">
        <v>0</v>
      </c>
      <c r="AH16" s="191">
        <v>0</v>
      </c>
      <c r="AI16" s="113"/>
    </row>
    <row r="17" spans="1:91" ht="185.1" customHeight="1" outlineLevel="1" x14ac:dyDescent="0.3">
      <c r="A17" s="189"/>
      <c r="B17" s="214"/>
      <c r="C17" s="214"/>
      <c r="D17" s="212"/>
      <c r="E17" s="6" t="s">
        <v>192</v>
      </c>
      <c r="F17" s="6" t="s">
        <v>201</v>
      </c>
      <c r="G17" s="6" t="s">
        <v>186</v>
      </c>
      <c r="H17" s="7"/>
      <c r="I17" s="8"/>
      <c r="J17" s="8"/>
      <c r="K17" s="8"/>
      <c r="L17" s="8"/>
      <c r="M17" s="8"/>
      <c r="N17" s="8"/>
      <c r="O17" s="186" t="s">
        <v>138</v>
      </c>
      <c r="P17" s="186"/>
      <c r="Q17" s="186"/>
      <c r="R17" s="186"/>
      <c r="S17" s="186"/>
      <c r="T17" s="186"/>
      <c r="U17" s="186"/>
      <c r="V17" s="186"/>
      <c r="W17" s="26">
        <f>'[1]St.Goal 1'!L13</f>
        <v>24</v>
      </c>
      <c r="X17" s="26">
        <f>'[1]St.Goal 1'!M13</f>
        <v>36</v>
      </c>
      <c r="Y17" s="26">
        <f>'[1]St.Goal 1'!N13</f>
        <v>48</v>
      </c>
      <c r="Z17" s="26">
        <f>'[1]St.Goal 1'!O13</f>
        <v>60</v>
      </c>
      <c r="AA17" s="26">
        <f>'[1]St.Goal 1'!P13</f>
        <v>72</v>
      </c>
      <c r="AB17" s="26">
        <f>'[1]St.Goal 1'!Q13</f>
        <v>84</v>
      </c>
      <c r="AC17" s="191"/>
      <c r="AD17" s="191"/>
      <c r="AE17" s="191"/>
      <c r="AF17" s="191"/>
      <c r="AG17" s="191"/>
      <c r="AH17" s="191"/>
      <c r="AI17" s="113"/>
    </row>
    <row r="18" spans="1:91" ht="143.25" customHeight="1" outlineLevel="1" x14ac:dyDescent="0.3">
      <c r="A18" s="189"/>
      <c r="B18" s="214"/>
      <c r="C18" s="214"/>
      <c r="D18" s="212"/>
      <c r="E18" s="6" t="s">
        <v>164</v>
      </c>
      <c r="F18" s="6" t="s">
        <v>184</v>
      </c>
      <c r="G18" s="6" t="s">
        <v>259</v>
      </c>
      <c r="H18" s="7"/>
      <c r="I18" s="8"/>
      <c r="J18" s="8"/>
      <c r="K18" s="8"/>
      <c r="L18" s="8"/>
      <c r="M18" s="8"/>
      <c r="N18" s="8"/>
      <c r="O18" s="186" t="s">
        <v>138</v>
      </c>
      <c r="P18" s="186"/>
      <c r="Q18" s="186"/>
      <c r="R18" s="186"/>
      <c r="S18" s="186"/>
      <c r="T18" s="186"/>
      <c r="U18" s="186"/>
      <c r="V18" s="186"/>
      <c r="W18" s="27"/>
      <c r="X18" s="27">
        <f>'[1]St.Goal 1'!M14</f>
        <v>0.15</v>
      </c>
      <c r="Y18" s="27">
        <f>'[1]St.Goal 1'!N14</f>
        <v>0.2</v>
      </c>
      <c r="Z18" s="27">
        <f>'[1]St.Goal 1'!O14</f>
        <v>0.3</v>
      </c>
      <c r="AA18" s="27">
        <f>'[1]St.Goal 1'!P14</f>
        <v>0.4</v>
      </c>
      <c r="AB18" s="27">
        <f>'[1]St.Goal 1'!Q14</f>
        <v>0.5</v>
      </c>
      <c r="AC18" s="191"/>
      <c r="AD18" s="191"/>
      <c r="AE18" s="191"/>
      <c r="AF18" s="191"/>
      <c r="AG18" s="191"/>
      <c r="AH18" s="191"/>
      <c r="AI18" s="113"/>
    </row>
    <row r="19" spans="1:91" ht="224.25" customHeight="1" outlineLevel="1" x14ac:dyDescent="0.3">
      <c r="A19" s="197" t="s">
        <v>33</v>
      </c>
      <c r="B19" s="185" t="s">
        <v>481</v>
      </c>
      <c r="C19" s="214" t="s">
        <v>408</v>
      </c>
      <c r="D19" s="212" t="s">
        <v>328</v>
      </c>
      <c r="E19" s="147" t="s">
        <v>193</v>
      </c>
      <c r="F19" s="146" t="s">
        <v>350</v>
      </c>
      <c r="G19" s="147"/>
      <c r="H19" s="147" t="s">
        <v>361</v>
      </c>
      <c r="I19" s="8"/>
      <c r="J19" s="8"/>
      <c r="K19" s="8"/>
      <c r="L19" s="8"/>
      <c r="M19" s="8"/>
      <c r="N19" s="8"/>
      <c r="O19" s="186" t="s">
        <v>138</v>
      </c>
      <c r="P19" s="186"/>
      <c r="Q19" s="186"/>
      <c r="R19" s="186"/>
      <c r="S19" s="186"/>
      <c r="T19" s="186"/>
      <c r="U19" s="186"/>
      <c r="V19" s="186"/>
      <c r="W19" s="1" t="s">
        <v>195</v>
      </c>
      <c r="X19" s="1" t="s">
        <v>195</v>
      </c>
      <c r="Y19" s="1" t="s">
        <v>195</v>
      </c>
      <c r="Z19" s="1" t="s">
        <v>195</v>
      </c>
      <c r="AA19" s="1" t="s">
        <v>195</v>
      </c>
      <c r="AB19" s="1" t="s">
        <v>195</v>
      </c>
      <c r="AC19" s="191">
        <v>76800000</v>
      </c>
      <c r="AD19" s="191">
        <v>72000000</v>
      </c>
      <c r="AE19" s="191">
        <v>0</v>
      </c>
      <c r="AF19" s="191">
        <v>0</v>
      </c>
      <c r="AG19" s="191">
        <v>0</v>
      </c>
      <c r="AH19" s="191">
        <v>0</v>
      </c>
      <c r="AI19" s="113"/>
    </row>
    <row r="20" spans="1:91" ht="107.45" customHeight="1" outlineLevel="1" x14ac:dyDescent="0.3">
      <c r="A20" s="197"/>
      <c r="B20" s="185"/>
      <c r="C20" s="214"/>
      <c r="D20" s="212"/>
      <c r="E20" s="147" t="s">
        <v>194</v>
      </c>
      <c r="F20" s="146"/>
      <c r="G20" s="147"/>
      <c r="H20" s="147"/>
      <c r="I20" s="8"/>
      <c r="J20" s="8"/>
      <c r="K20" s="8"/>
      <c r="L20" s="8"/>
      <c r="M20" s="8"/>
      <c r="N20" s="8"/>
      <c r="O20" s="186" t="s">
        <v>138</v>
      </c>
      <c r="P20" s="186"/>
      <c r="Q20" s="186"/>
      <c r="R20" s="186"/>
      <c r="S20" s="186"/>
      <c r="T20" s="186"/>
      <c r="U20" s="186"/>
      <c r="V20" s="186"/>
      <c r="W20" s="1" t="s">
        <v>195</v>
      </c>
      <c r="X20" s="1" t="s">
        <v>195</v>
      </c>
      <c r="Y20" s="1" t="s">
        <v>195</v>
      </c>
      <c r="Z20" s="1" t="s">
        <v>195</v>
      </c>
      <c r="AA20" s="1" t="s">
        <v>195</v>
      </c>
      <c r="AB20" s="1" t="s">
        <v>195</v>
      </c>
      <c r="AC20" s="191"/>
      <c r="AD20" s="191"/>
      <c r="AE20" s="191"/>
      <c r="AF20" s="191"/>
      <c r="AG20" s="191"/>
      <c r="AH20" s="191"/>
      <c r="AI20" s="113"/>
    </row>
    <row r="21" spans="1:91" ht="224.25" customHeight="1" outlineLevel="1" x14ac:dyDescent="0.3">
      <c r="A21" s="182" t="s">
        <v>34</v>
      </c>
      <c r="B21" s="185" t="s">
        <v>472</v>
      </c>
      <c r="C21" s="255" t="s">
        <v>480</v>
      </c>
      <c r="D21" s="254" t="s">
        <v>328</v>
      </c>
      <c r="E21" s="6" t="s">
        <v>193</v>
      </c>
      <c r="F21" s="9" t="s">
        <v>350</v>
      </c>
      <c r="G21" s="6"/>
      <c r="H21" s="6" t="s">
        <v>361</v>
      </c>
      <c r="I21" s="8"/>
      <c r="J21" s="8"/>
      <c r="K21" s="8"/>
      <c r="L21" s="8"/>
      <c r="M21" s="8"/>
      <c r="N21" s="8"/>
      <c r="O21" s="186" t="s">
        <v>138</v>
      </c>
      <c r="P21" s="186"/>
      <c r="Q21" s="186"/>
      <c r="R21" s="186"/>
      <c r="S21" s="186"/>
      <c r="T21" s="186"/>
      <c r="U21" s="186"/>
      <c r="V21" s="186"/>
      <c r="W21" s="1" t="s">
        <v>195</v>
      </c>
      <c r="X21" s="1" t="s">
        <v>195</v>
      </c>
      <c r="Y21" s="1" t="s">
        <v>195</v>
      </c>
      <c r="Z21" s="1" t="s">
        <v>195</v>
      </c>
      <c r="AA21" s="1" t="s">
        <v>195</v>
      </c>
      <c r="AB21" s="1" t="s">
        <v>195</v>
      </c>
      <c r="AC21" s="191">
        <v>76800000</v>
      </c>
      <c r="AD21" s="191">
        <v>72000000</v>
      </c>
      <c r="AE21" s="191">
        <v>0</v>
      </c>
      <c r="AF21" s="191">
        <v>0</v>
      </c>
      <c r="AG21" s="191">
        <v>0</v>
      </c>
      <c r="AH21" s="191">
        <v>0</v>
      </c>
      <c r="AI21" s="113"/>
    </row>
    <row r="22" spans="1:91" ht="107.45" customHeight="1" outlineLevel="1" x14ac:dyDescent="0.3">
      <c r="A22" s="183"/>
      <c r="B22" s="185"/>
      <c r="C22" s="255"/>
      <c r="D22" s="254"/>
      <c r="E22" s="6" t="s">
        <v>194</v>
      </c>
      <c r="F22" s="9"/>
      <c r="G22" s="6"/>
      <c r="H22" s="6"/>
      <c r="I22" s="8"/>
      <c r="J22" s="8"/>
      <c r="K22" s="8"/>
      <c r="L22" s="8"/>
      <c r="M22" s="8"/>
      <c r="N22" s="8"/>
      <c r="O22" s="186" t="s">
        <v>138</v>
      </c>
      <c r="P22" s="186"/>
      <c r="Q22" s="186"/>
      <c r="R22" s="186"/>
      <c r="S22" s="186"/>
      <c r="T22" s="186"/>
      <c r="U22" s="186"/>
      <c r="V22" s="186"/>
      <c r="W22" s="1" t="s">
        <v>195</v>
      </c>
      <c r="X22" s="1" t="s">
        <v>195</v>
      </c>
      <c r="Y22" s="1" t="s">
        <v>195</v>
      </c>
      <c r="Z22" s="1" t="s">
        <v>195</v>
      </c>
      <c r="AA22" s="1" t="s">
        <v>195</v>
      </c>
      <c r="AB22" s="1" t="s">
        <v>195</v>
      </c>
      <c r="AC22" s="191"/>
      <c r="AD22" s="191"/>
      <c r="AE22" s="191"/>
      <c r="AF22" s="191"/>
      <c r="AG22" s="191"/>
      <c r="AH22" s="191"/>
      <c r="AI22" s="113"/>
    </row>
    <row r="23" spans="1:91" ht="132" customHeight="1" outlineLevel="1" x14ac:dyDescent="0.3">
      <c r="A23" s="183"/>
      <c r="B23" s="214"/>
      <c r="C23" s="255"/>
      <c r="D23" s="254"/>
      <c r="E23" s="6" t="s">
        <v>187</v>
      </c>
      <c r="F23" s="256" t="s">
        <v>202</v>
      </c>
      <c r="G23" s="6" t="s">
        <v>260</v>
      </c>
      <c r="H23" s="197" t="s">
        <v>88</v>
      </c>
      <c r="I23" s="8"/>
      <c r="J23" s="8"/>
      <c r="K23" s="8"/>
      <c r="L23" s="8"/>
      <c r="M23" s="8"/>
      <c r="N23" s="8"/>
      <c r="O23" s="186" t="s">
        <v>138</v>
      </c>
      <c r="P23" s="186"/>
      <c r="Q23" s="186"/>
      <c r="R23" s="186"/>
      <c r="S23" s="186"/>
      <c r="T23" s="186"/>
      <c r="U23" s="186"/>
      <c r="V23" s="186"/>
      <c r="W23" s="1" t="s">
        <v>195</v>
      </c>
      <c r="X23" s="1" t="s">
        <v>195</v>
      </c>
      <c r="Y23" s="1" t="s">
        <v>195</v>
      </c>
      <c r="Z23" s="1" t="s">
        <v>195</v>
      </c>
      <c r="AA23" s="1" t="s">
        <v>195</v>
      </c>
      <c r="AB23" s="1" t="s">
        <v>195</v>
      </c>
      <c r="AC23" s="123">
        <v>20000000</v>
      </c>
      <c r="AD23" s="123">
        <v>12000000</v>
      </c>
      <c r="AE23" s="123">
        <v>8000000</v>
      </c>
      <c r="AF23" s="123">
        <v>8000000</v>
      </c>
      <c r="AG23" s="123">
        <v>8000000</v>
      </c>
      <c r="AH23" s="123">
        <v>8000000</v>
      </c>
      <c r="AI23" s="113"/>
    </row>
    <row r="24" spans="1:91" ht="33" outlineLevel="1" x14ac:dyDescent="0.3">
      <c r="A24" s="184"/>
      <c r="B24" s="214"/>
      <c r="C24" s="255"/>
      <c r="D24" s="254"/>
      <c r="E24" s="6" t="s">
        <v>232</v>
      </c>
      <c r="F24" s="256"/>
      <c r="G24" s="6" t="s">
        <v>260</v>
      </c>
      <c r="H24" s="197"/>
      <c r="I24" s="8"/>
      <c r="J24" s="8"/>
      <c r="K24" s="8"/>
      <c r="L24" s="8"/>
      <c r="M24" s="8"/>
      <c r="N24" s="8"/>
      <c r="O24" s="186" t="s">
        <v>138</v>
      </c>
      <c r="P24" s="186"/>
      <c r="Q24" s="186"/>
      <c r="R24" s="186"/>
      <c r="S24" s="186"/>
      <c r="T24" s="186"/>
      <c r="U24" s="186"/>
      <c r="V24" s="186"/>
      <c r="W24" s="1" t="s">
        <v>195</v>
      </c>
      <c r="X24" s="1" t="s">
        <v>195</v>
      </c>
      <c r="Y24" s="1" t="s">
        <v>195</v>
      </c>
      <c r="Z24" s="1" t="s">
        <v>195</v>
      </c>
      <c r="AA24" s="1" t="s">
        <v>195</v>
      </c>
      <c r="AB24" s="1" t="s">
        <v>195</v>
      </c>
      <c r="AC24" s="123">
        <v>14000000</v>
      </c>
      <c r="AD24" s="123">
        <v>6000000</v>
      </c>
      <c r="AE24" s="123">
        <v>5000000</v>
      </c>
      <c r="AF24" s="123">
        <v>5000000</v>
      </c>
      <c r="AG24" s="123">
        <v>5000000</v>
      </c>
      <c r="AH24" s="123">
        <v>5000000</v>
      </c>
      <c r="AI24" s="113"/>
    </row>
    <row r="25" spans="1:91" s="8" customFormat="1" ht="49.5" x14ac:dyDescent="0.3">
      <c r="A25" s="156" t="s">
        <v>55</v>
      </c>
      <c r="B25" s="99" t="s">
        <v>89</v>
      </c>
      <c r="C25" s="99"/>
      <c r="D25" s="144"/>
      <c r="E25" s="53" t="s">
        <v>90</v>
      </c>
      <c r="F25" s="53" t="s">
        <v>188</v>
      </c>
      <c r="G25" s="53" t="s">
        <v>261</v>
      </c>
      <c r="H25" s="53"/>
      <c r="I25" s="54"/>
      <c r="J25" s="54"/>
      <c r="K25" s="54"/>
      <c r="L25" s="54"/>
      <c r="M25" s="54"/>
      <c r="N25" s="54"/>
      <c r="O25" s="55">
        <f>'[1]St.Goal 1'!D34</f>
        <v>1127.7341768550825</v>
      </c>
      <c r="P25" s="55">
        <f>'[1]St.Goal 1'!E34</f>
        <v>1217.3514636670479</v>
      </c>
      <c r="Q25" s="55">
        <f>'[1]St.Goal 1'!F34</f>
        <v>1329.8702843012554</v>
      </c>
      <c r="R25" s="55">
        <f>'[1]St.Goal 1'!G34</f>
        <v>1321.5512263074609</v>
      </c>
      <c r="S25" s="55">
        <f>'[1]St.Goal 1'!H34</f>
        <v>1265.450384417833</v>
      </c>
      <c r="T25" s="55">
        <f>'[1]St.Goal 1'!I34</f>
        <v>2313.7225550400876</v>
      </c>
      <c r="U25" s="55">
        <f>'[1]St.Goal 1'!J34</f>
        <v>2462.7432293671268</v>
      </c>
      <c r="V25" s="55">
        <f>'[1]St.Goal 1'!K34</f>
        <v>2752.0787376661119</v>
      </c>
      <c r="W25" s="55">
        <f>'[1]St.Goal 1'!L34</f>
        <v>1853.0325160000002</v>
      </c>
      <c r="X25" s="55">
        <f>'[1]St.Goal 1'!M34</f>
        <v>1500.7925002499996</v>
      </c>
      <c r="Y25" s="55">
        <f>'[1]St.Goal 1'!N34</f>
        <v>1241.3725000099994</v>
      </c>
      <c r="Z25" s="55">
        <f>'[1]St.Goal 1'!O34</f>
        <v>1024.5725</v>
      </c>
      <c r="AA25" s="55">
        <f>'[1]St.Goal 1'!P34</f>
        <v>876.65</v>
      </c>
      <c r="AB25" s="55">
        <f>'[1]St.Goal 1'!Q34</f>
        <v>727.21249999999998</v>
      </c>
      <c r="AC25" s="119">
        <f t="shared" ref="AC25:AH25" si="3">SUM(AC26:AC33)</f>
        <v>0</v>
      </c>
      <c r="AD25" s="119">
        <f t="shared" si="3"/>
        <v>0</v>
      </c>
      <c r="AE25" s="119">
        <f t="shared" si="3"/>
        <v>54480000</v>
      </c>
      <c r="AF25" s="119">
        <f t="shared" si="3"/>
        <v>43390000</v>
      </c>
      <c r="AG25" s="119">
        <f t="shared" si="3"/>
        <v>71080000</v>
      </c>
      <c r="AH25" s="119">
        <f t="shared" si="3"/>
        <v>72500000</v>
      </c>
      <c r="AI25" s="124"/>
      <c r="AJ25" s="114"/>
      <c r="AK25" s="114"/>
      <c r="AL25" s="114"/>
      <c r="AM25" s="114"/>
      <c r="AN25" s="114"/>
      <c r="AO25" s="114"/>
      <c r="AP25" s="75"/>
      <c r="AQ25" s="75"/>
      <c r="AR25" s="75"/>
      <c r="AS25" s="75"/>
      <c r="AT25" s="75"/>
      <c r="AU25" s="75"/>
      <c r="AV25" s="75"/>
      <c r="AW25" s="75"/>
      <c r="AX25" s="75"/>
      <c r="AY25" s="75"/>
      <c r="AZ25" s="75"/>
      <c r="BA25" s="75"/>
      <c r="BB25" s="75"/>
      <c r="BC25" s="75"/>
      <c r="BD25" s="75"/>
      <c r="BE25" s="75"/>
      <c r="BF25" s="75"/>
      <c r="BG25" s="75"/>
      <c r="BH25" s="75"/>
      <c r="BI25" s="75"/>
      <c r="BJ25" s="75"/>
      <c r="BK25" s="75"/>
      <c r="BL25" s="75"/>
      <c r="BM25" s="75"/>
      <c r="BN25" s="75"/>
      <c r="BO25" s="75"/>
      <c r="BP25" s="75"/>
      <c r="BQ25" s="75"/>
      <c r="BR25" s="75"/>
      <c r="BS25" s="75"/>
      <c r="BT25" s="75"/>
      <c r="BU25" s="75"/>
      <c r="BV25" s="75"/>
      <c r="BW25" s="75"/>
      <c r="BX25" s="75"/>
      <c r="BY25" s="75"/>
      <c r="BZ25" s="75"/>
      <c r="CA25" s="75"/>
      <c r="CB25" s="75"/>
      <c r="CC25" s="75"/>
      <c r="CD25" s="75"/>
      <c r="CE25" s="75"/>
      <c r="CF25" s="75"/>
      <c r="CG25" s="75"/>
      <c r="CH25" s="75"/>
      <c r="CI25" s="75"/>
      <c r="CJ25" s="75"/>
      <c r="CK25" s="75"/>
      <c r="CL25" s="75"/>
      <c r="CM25" s="75"/>
    </row>
    <row r="26" spans="1:91" ht="143.25" customHeight="1" outlineLevel="1" x14ac:dyDescent="0.3">
      <c r="A26" s="252" t="s">
        <v>57</v>
      </c>
      <c r="B26" s="253" t="s">
        <v>465</v>
      </c>
      <c r="C26" s="203" t="s">
        <v>420</v>
      </c>
      <c r="D26" s="266" t="s">
        <v>329</v>
      </c>
      <c r="E26" s="145" t="s">
        <v>92</v>
      </c>
      <c r="F26" s="189" t="s">
        <v>474</v>
      </c>
      <c r="G26" s="145"/>
      <c r="H26" s="267" t="s">
        <v>91</v>
      </c>
      <c r="I26" s="186"/>
      <c r="J26" s="186"/>
      <c r="K26" s="186"/>
      <c r="L26" s="186"/>
      <c r="M26" s="236"/>
      <c r="N26" s="236"/>
      <c r="O26" s="186" t="s">
        <v>138</v>
      </c>
      <c r="P26" s="186"/>
      <c r="Q26" s="186"/>
      <c r="R26" s="186"/>
      <c r="S26" s="186"/>
      <c r="T26" s="186"/>
      <c r="U26" s="186"/>
      <c r="V26" s="186"/>
      <c r="W26" s="24">
        <f>'[1]St.Goal 1'!L35</f>
        <v>0</v>
      </c>
      <c r="X26" s="24">
        <f>'[1]St.Goal 1'!M35</f>
        <v>0</v>
      </c>
      <c r="Y26" s="24">
        <f>'[1]St.Goal 1'!N35</f>
        <v>0</v>
      </c>
      <c r="Z26" s="24">
        <f>'[1]St.Goal 1'!O35</f>
        <v>0</v>
      </c>
      <c r="AA26" s="24">
        <f>'[1]St.Goal 1'!P35</f>
        <v>1</v>
      </c>
      <c r="AB26" s="24">
        <f>'[1]St.Goal 1'!Q35</f>
        <v>1</v>
      </c>
      <c r="AC26" s="191"/>
      <c r="AD26" s="191"/>
      <c r="AE26" s="191"/>
      <c r="AF26" s="191"/>
      <c r="AG26" s="191"/>
      <c r="AH26" s="191"/>
      <c r="AI26" s="113"/>
    </row>
    <row r="27" spans="1:91" ht="272.25" customHeight="1" outlineLevel="1" x14ac:dyDescent="0.3">
      <c r="A27" s="252"/>
      <c r="B27" s="253"/>
      <c r="C27" s="203"/>
      <c r="D27" s="266"/>
      <c r="E27" s="145" t="s">
        <v>226</v>
      </c>
      <c r="F27" s="189"/>
      <c r="G27" s="145" t="s">
        <v>276</v>
      </c>
      <c r="H27" s="267"/>
      <c r="I27" s="186"/>
      <c r="J27" s="186"/>
      <c r="K27" s="186"/>
      <c r="L27" s="186"/>
      <c r="M27" s="236"/>
      <c r="N27" s="236"/>
      <c r="O27" s="29">
        <f>'[1]St.Goal 1'!D36</f>
        <v>4.0008785343648004E-2</v>
      </c>
      <c r="P27" s="29">
        <f>'[1]St.Goal 1'!E36</f>
        <v>4.0108604376843153E-2</v>
      </c>
      <c r="Q27" s="29">
        <f>'[1]St.Goal 1'!F36</f>
        <v>3.2684593724915965E-2</v>
      </c>
      <c r="R27" s="29">
        <f>'[1]St.Goal 1'!G36</f>
        <v>3.4830524148495856E-2</v>
      </c>
      <c r="S27" s="29">
        <f>'[1]St.Goal 1'!H36</f>
        <v>2.2897674181459521E-2</v>
      </c>
      <c r="T27" s="29">
        <f>'[1]St.Goal 1'!I36</f>
        <v>2.1431978154561878E-2</v>
      </c>
      <c r="U27" s="29">
        <f>'[1]St.Goal 1'!J36</f>
        <v>1.1975630458374289E-2</v>
      </c>
      <c r="V27" s="29">
        <f>'[1]St.Goal 1'!K36</f>
        <v>8.2481666120025107E-3</v>
      </c>
      <c r="W27" s="29">
        <f>'[1]St.Goal 1'!L36</f>
        <v>1.4999999999999999E-2</v>
      </c>
      <c r="X27" s="29">
        <f>'[1]St.Goal 1'!M36</f>
        <v>1.8000000000000002E-2</v>
      </c>
      <c r="Y27" s="29">
        <f>'[1]St.Goal 1'!N36</f>
        <v>2.0999999999999998E-2</v>
      </c>
      <c r="Z27" s="29">
        <f>'[1]St.Goal 1'!O36</f>
        <v>2.5999999999999999E-2</v>
      </c>
      <c r="AA27" s="29">
        <f>'[1]St.Goal 1'!P36</f>
        <v>3.6999999999999998E-2</v>
      </c>
      <c r="AB27" s="29">
        <f>'[1]St.Goal 1'!Q36</f>
        <v>4.8000000000000001E-2</v>
      </c>
      <c r="AC27" s="191"/>
      <c r="AD27" s="191"/>
      <c r="AE27" s="191"/>
      <c r="AF27" s="191"/>
      <c r="AG27" s="191"/>
      <c r="AH27" s="191"/>
      <c r="AI27" s="113"/>
    </row>
    <row r="28" spans="1:91" ht="120" customHeight="1" outlineLevel="1" x14ac:dyDescent="0.3">
      <c r="A28" s="252"/>
      <c r="B28" s="253"/>
      <c r="C28" s="203"/>
      <c r="D28" s="266"/>
      <c r="E28" s="145" t="s">
        <v>473</v>
      </c>
      <c r="F28" s="189"/>
      <c r="G28" s="145" t="s">
        <v>475</v>
      </c>
      <c r="H28" s="267"/>
      <c r="I28" s="142"/>
      <c r="J28" s="142"/>
      <c r="K28" s="142"/>
      <c r="L28" s="142"/>
      <c r="M28" s="143"/>
      <c r="N28" s="143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138"/>
      <c r="AD28" s="138"/>
      <c r="AE28" s="138"/>
      <c r="AF28" s="138"/>
      <c r="AG28" s="138"/>
      <c r="AH28" s="138"/>
      <c r="AI28" s="113"/>
    </row>
    <row r="29" spans="1:91" ht="255" customHeight="1" outlineLevel="1" x14ac:dyDescent="0.3">
      <c r="A29" s="152" t="s">
        <v>469</v>
      </c>
      <c r="B29" s="153" t="s">
        <v>467</v>
      </c>
      <c r="C29" s="203" t="s">
        <v>494</v>
      </c>
      <c r="D29" s="150" t="s">
        <v>329</v>
      </c>
      <c r="E29" s="150" t="s">
        <v>203</v>
      </c>
      <c r="F29" s="150" t="s">
        <v>207</v>
      </c>
      <c r="G29" s="145" t="s">
        <v>466</v>
      </c>
      <c r="H29" s="141" t="s">
        <v>365</v>
      </c>
      <c r="I29" s="142"/>
      <c r="J29" s="142"/>
      <c r="K29" s="142"/>
      <c r="L29" s="142"/>
      <c r="M29" s="143"/>
      <c r="N29" s="143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138"/>
      <c r="AD29" s="138"/>
      <c r="AE29" s="138"/>
      <c r="AF29" s="138"/>
      <c r="AG29" s="138"/>
      <c r="AH29" s="138"/>
      <c r="AI29" s="113"/>
    </row>
    <row r="30" spans="1:91" ht="255" customHeight="1" outlineLevel="1" x14ac:dyDescent="0.3">
      <c r="A30" s="152" t="s">
        <v>468</v>
      </c>
      <c r="B30" s="153" t="s">
        <v>470</v>
      </c>
      <c r="C30" s="203"/>
      <c r="D30" s="150" t="s">
        <v>329</v>
      </c>
      <c r="E30" s="150" t="s">
        <v>203</v>
      </c>
      <c r="F30" s="150"/>
      <c r="G30" s="149"/>
      <c r="H30" s="141"/>
      <c r="I30" s="142"/>
      <c r="J30" s="142"/>
      <c r="K30" s="142"/>
      <c r="L30" s="142"/>
      <c r="M30" s="143"/>
      <c r="N30" s="143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138"/>
      <c r="AD30" s="138"/>
      <c r="AE30" s="138"/>
      <c r="AF30" s="138"/>
      <c r="AG30" s="138"/>
      <c r="AH30" s="138"/>
      <c r="AI30" s="113"/>
    </row>
    <row r="31" spans="1:91" ht="115.5" outlineLevel="1" x14ac:dyDescent="0.3">
      <c r="A31" s="151" t="s">
        <v>35</v>
      </c>
      <c r="B31" s="100" t="s">
        <v>421</v>
      </c>
      <c r="C31" s="100" t="s">
        <v>176</v>
      </c>
      <c r="D31" s="92" t="s">
        <v>329</v>
      </c>
      <c r="E31" s="6" t="s">
        <v>93</v>
      </c>
      <c r="F31" s="6" t="s">
        <v>207</v>
      </c>
      <c r="G31" s="6" t="s">
        <v>277</v>
      </c>
      <c r="H31" s="6" t="s">
        <v>91</v>
      </c>
      <c r="I31" s="30"/>
      <c r="J31" s="30"/>
      <c r="K31" s="30"/>
      <c r="L31" s="30"/>
      <c r="M31" s="23"/>
      <c r="N31" s="23"/>
      <c r="O31" s="29">
        <f>'[1]St.Goal 1'!D42</f>
        <v>2.4570879653574407E-2</v>
      </c>
      <c r="P31" s="29">
        <f>'[1]St.Goal 1'!E42</f>
        <v>3.3847673100313558E-2</v>
      </c>
      <c r="Q31" s="29">
        <f>'[1]St.Goal 1'!F42</f>
        <v>3.5246775784421591E-2</v>
      </c>
      <c r="R31" s="29">
        <f>'[1]St.Goal 1'!G42</f>
        <v>4.1802284768220344E-2</v>
      </c>
      <c r="S31" s="29">
        <f>'[1]St.Goal 1'!H42</f>
        <v>5.0079199099129057E-2</v>
      </c>
      <c r="T31" s="29">
        <f>'[1]St.Goal 1'!I42</f>
        <v>4.0011484295809696E-2</v>
      </c>
      <c r="U31" s="29">
        <f>'[1]St.Goal 1'!J42</f>
        <v>5.3236213560878598E-2</v>
      </c>
      <c r="V31" s="29">
        <f>'[1]St.Goal 1'!K42</f>
        <v>4.5443719082893019E-2</v>
      </c>
      <c r="W31" s="29">
        <f>'[1]St.Goal 1'!L42</f>
        <v>4.7619047619047672E-2</v>
      </c>
      <c r="X31" s="29">
        <f>'[1]St.Goal 1'!M42</f>
        <v>5.9233449477351985E-2</v>
      </c>
      <c r="Y31" s="29">
        <f>'[1]St.Goal 1'!N42</f>
        <v>7.6923076923076983E-2</v>
      </c>
      <c r="Z31" s="29">
        <f>'[1]St.Goal 1'!O42</f>
        <v>9.5022624434389247E-2</v>
      </c>
      <c r="AA31" s="29">
        <f>'[1]St.Goal 1'!P42</f>
        <v>0.10994764397905765</v>
      </c>
      <c r="AB31" s="29">
        <f>'[1]St.Goal 1'!Q42</f>
        <v>0.13043478260869579</v>
      </c>
      <c r="AC31" s="123">
        <v>0</v>
      </c>
      <c r="AD31" s="123">
        <v>0</v>
      </c>
      <c r="AE31" s="123">
        <v>0</v>
      </c>
      <c r="AF31" s="123">
        <v>0</v>
      </c>
      <c r="AG31" s="123">
        <v>39250000</v>
      </c>
      <c r="AH31" s="123">
        <v>40040000</v>
      </c>
      <c r="AI31" s="113"/>
    </row>
    <row r="32" spans="1:91" ht="125.25" customHeight="1" outlineLevel="1" x14ac:dyDescent="0.3">
      <c r="A32" s="189" t="s">
        <v>36</v>
      </c>
      <c r="B32" s="221" t="s">
        <v>422</v>
      </c>
      <c r="C32" s="221" t="s">
        <v>177</v>
      </c>
      <c r="D32" s="212" t="s">
        <v>329</v>
      </c>
      <c r="E32" s="6" t="s">
        <v>226</v>
      </c>
      <c r="F32" s="6" t="s">
        <v>207</v>
      </c>
      <c r="G32" s="6" t="s">
        <v>278</v>
      </c>
      <c r="H32" s="197" t="s">
        <v>91</v>
      </c>
      <c r="I32" s="186"/>
      <c r="J32" s="186"/>
      <c r="K32" s="236"/>
      <c r="L32" s="236"/>
      <c r="M32" s="236"/>
      <c r="N32" s="236"/>
      <c r="O32" s="29">
        <f>'[1]St.Goal 1'!D50</f>
        <v>4.0008785343648004E-2</v>
      </c>
      <c r="P32" s="29">
        <f>'[1]St.Goal 1'!E50</f>
        <v>4.0108604376843153E-2</v>
      </c>
      <c r="Q32" s="29">
        <f>'[1]St.Goal 1'!F50</f>
        <v>3.2684593724915965E-2</v>
      </c>
      <c r="R32" s="29">
        <f>'[1]St.Goal 1'!G50</f>
        <v>3.4830524148495856E-2</v>
      </c>
      <c r="S32" s="29">
        <f>'[1]St.Goal 1'!H50</f>
        <v>2.2897674181459521E-2</v>
      </c>
      <c r="T32" s="29">
        <f>'[1]St.Goal 1'!I50</f>
        <v>2.1431978154561878E-2</v>
      </c>
      <c r="U32" s="29">
        <f>'[1]St.Goal 1'!J50</f>
        <v>1.1975630458374289E-2</v>
      </c>
      <c r="V32" s="29">
        <f>'[1]St.Goal 1'!K50</f>
        <v>8.2481666120025107E-3</v>
      </c>
      <c r="W32" s="29">
        <f>'[1]St.Goal 1'!L50</f>
        <v>1.4999999999999999E-2</v>
      </c>
      <c r="X32" s="29">
        <f>'[1]St.Goal 1'!M50</f>
        <v>1.8000000000000002E-2</v>
      </c>
      <c r="Y32" s="29">
        <f>'[1]St.Goal 1'!N50</f>
        <v>2.0999999999999998E-2</v>
      </c>
      <c r="Z32" s="29">
        <f>'[1]St.Goal 1'!O50</f>
        <v>2.5999999999999999E-2</v>
      </c>
      <c r="AA32" s="29">
        <f>'[1]St.Goal 1'!P50</f>
        <v>3.6999999999999998E-2</v>
      </c>
      <c r="AB32" s="29">
        <f>'[1]St.Goal 1'!Q50</f>
        <v>4.8000000000000001E-2</v>
      </c>
      <c r="AC32" s="191">
        <v>0</v>
      </c>
      <c r="AD32" s="191">
        <v>0</v>
      </c>
      <c r="AE32" s="191">
        <v>54480000</v>
      </c>
      <c r="AF32" s="191">
        <v>43390000</v>
      </c>
      <c r="AG32" s="191">
        <v>31830000</v>
      </c>
      <c r="AH32" s="191">
        <v>32460000</v>
      </c>
      <c r="AI32" s="113"/>
    </row>
    <row r="33" spans="1:91" ht="125.25" customHeight="1" outlineLevel="1" x14ac:dyDescent="0.3">
      <c r="A33" s="189"/>
      <c r="B33" s="221"/>
      <c r="C33" s="221"/>
      <c r="D33" s="212"/>
      <c r="E33" s="7" t="s">
        <v>189</v>
      </c>
      <c r="F33" s="6" t="s">
        <v>207</v>
      </c>
      <c r="G33" s="6" t="s">
        <v>262</v>
      </c>
      <c r="H33" s="197"/>
      <c r="I33" s="186"/>
      <c r="J33" s="186"/>
      <c r="K33" s="236"/>
      <c r="L33" s="236"/>
      <c r="M33" s="236"/>
      <c r="N33" s="236"/>
      <c r="O33" s="25">
        <f>'[1]St.Goal 1'!D51</f>
        <v>8.6808855061826992E-2</v>
      </c>
      <c r="P33" s="25">
        <f>'[1]St.Goal 1'!E51</f>
        <v>4.8126404013089361E-2</v>
      </c>
      <c r="Q33" s="25">
        <f>'[1]St.Goal 1'!F51</f>
        <v>4.947651307191421E-2</v>
      </c>
      <c r="R33" s="25">
        <f>'[1]St.Goal 1'!G51</f>
        <v>-6.1888123457760742E-2</v>
      </c>
      <c r="S33" s="25">
        <f>'[1]St.Goal 1'!H51</f>
        <v>0.13610721934693709</v>
      </c>
      <c r="T33" s="25">
        <f>'[1]St.Goal 1'!I51</f>
        <v>0.64427980745379732</v>
      </c>
      <c r="U33" s="25">
        <f>'[1]St.Goal 1'!J51</f>
        <v>0.9285547022132874</v>
      </c>
      <c r="V33" s="25">
        <f>'[1]St.Goal 1'!K51</f>
        <v>0.21747602803526608</v>
      </c>
      <c r="W33" s="25">
        <f>'[1]St.Goal 1'!L51</f>
        <v>-0.36443631039531466</v>
      </c>
      <c r="X33" s="25">
        <f>'[1]St.Goal 1'!M51</f>
        <v>-0.34337090473059217</v>
      </c>
      <c r="Y33" s="25">
        <f>'[1]St.Goal 1'!N51</f>
        <v>3.4298403345116975E-2</v>
      </c>
      <c r="Z33" s="25">
        <f>'[1]St.Goal 1'!O51</f>
        <v>0.28907278235318645</v>
      </c>
      <c r="AA33" s="25">
        <f>'[1]St.Goal 1'!P51</f>
        <v>0.44919051036178503</v>
      </c>
      <c r="AB33" s="25">
        <f>'[1]St.Goal 1'!Q51</f>
        <v>0.6436627697003996</v>
      </c>
      <c r="AC33" s="191"/>
      <c r="AD33" s="191"/>
      <c r="AE33" s="191"/>
      <c r="AF33" s="191"/>
      <c r="AG33" s="191"/>
      <c r="AH33" s="191"/>
      <c r="AI33" s="113"/>
    </row>
    <row r="34" spans="1:91" ht="69" customHeight="1" x14ac:dyDescent="0.3">
      <c r="A34" s="259" t="s">
        <v>9</v>
      </c>
      <c r="B34" s="258" t="s">
        <v>94</v>
      </c>
      <c r="C34" s="99"/>
      <c r="D34" s="99"/>
      <c r="E34" s="53" t="s">
        <v>366</v>
      </c>
      <c r="F34" s="53" t="s">
        <v>184</v>
      </c>
      <c r="G34" s="53" t="s">
        <v>263</v>
      </c>
      <c r="H34" s="53"/>
      <c r="I34" s="54"/>
      <c r="J34" s="54"/>
      <c r="K34" s="54"/>
      <c r="L34" s="54"/>
      <c r="M34" s="54"/>
      <c r="N34" s="54"/>
      <c r="O34" s="205" t="s">
        <v>138</v>
      </c>
      <c r="P34" s="205"/>
      <c r="Q34" s="205"/>
      <c r="R34" s="205"/>
      <c r="S34" s="205"/>
      <c r="T34" s="205"/>
      <c r="U34" s="205"/>
      <c r="V34" s="205"/>
      <c r="W34" s="79"/>
      <c r="X34" s="79">
        <f>'[1]St.Goal 1'!M55</f>
        <v>0.1</v>
      </c>
      <c r="Y34" s="79">
        <f>'[1]St.Goal 1'!N55</f>
        <v>0.2</v>
      </c>
      <c r="Z34" s="79">
        <f>'[1]St.Goal 1'!O55</f>
        <v>0.3</v>
      </c>
      <c r="AA34" s="79">
        <f>'[1]St.Goal 1'!P55</f>
        <v>0.4</v>
      </c>
      <c r="AB34" s="79">
        <f>'[1]St.Goal 1'!Q55</f>
        <v>0.5</v>
      </c>
      <c r="AC34" s="204">
        <f t="shared" ref="AC34:AH34" si="4">SUM(AC36:AC43)</f>
        <v>50000000</v>
      </c>
      <c r="AD34" s="204">
        <f t="shared" si="4"/>
        <v>150000000</v>
      </c>
      <c r="AE34" s="204">
        <f t="shared" si="4"/>
        <v>100000000</v>
      </c>
      <c r="AF34" s="204">
        <f t="shared" si="4"/>
        <v>272140000</v>
      </c>
      <c r="AG34" s="204">
        <f t="shared" si="4"/>
        <v>470920000</v>
      </c>
      <c r="AH34" s="204">
        <f t="shared" si="4"/>
        <v>578330000</v>
      </c>
      <c r="AI34" s="124"/>
    </row>
    <row r="35" spans="1:91" s="8" customFormat="1" ht="56.25" customHeight="1" x14ac:dyDescent="0.3">
      <c r="A35" s="259"/>
      <c r="B35" s="258"/>
      <c r="C35" s="99"/>
      <c r="D35" s="99"/>
      <c r="E35" s="53" t="s">
        <v>367</v>
      </c>
      <c r="F35" s="53" t="s">
        <v>72</v>
      </c>
      <c r="G35" s="53" t="s">
        <v>264</v>
      </c>
      <c r="H35" s="53"/>
      <c r="I35" s="54"/>
      <c r="J35" s="54"/>
      <c r="K35" s="54"/>
      <c r="L35" s="54"/>
      <c r="M35" s="54"/>
      <c r="N35" s="54"/>
      <c r="O35" s="205" t="s">
        <v>138</v>
      </c>
      <c r="P35" s="205"/>
      <c r="Q35" s="205"/>
      <c r="R35" s="205"/>
      <c r="S35" s="205"/>
      <c r="T35" s="205"/>
      <c r="U35" s="205"/>
      <c r="V35" s="205"/>
      <c r="W35" s="56">
        <f>'[1]St.Goal 1'!L56</f>
        <v>-0.05</v>
      </c>
      <c r="X35" s="56">
        <f>'[1]St.Goal 1'!M56</f>
        <v>-0.1</v>
      </c>
      <c r="Y35" s="56">
        <f>'[1]St.Goal 1'!N56</f>
        <v>-0.15</v>
      </c>
      <c r="Z35" s="56">
        <f>'[1]St.Goal 1'!O56</f>
        <v>-0.2</v>
      </c>
      <c r="AA35" s="56">
        <f>'[1]St.Goal 1'!P56</f>
        <v>-0.25</v>
      </c>
      <c r="AB35" s="56">
        <f>'[1]St.Goal 1'!Q56</f>
        <v>-0.3</v>
      </c>
      <c r="AC35" s="204"/>
      <c r="AD35" s="204"/>
      <c r="AE35" s="204"/>
      <c r="AF35" s="204"/>
      <c r="AG35" s="204"/>
      <c r="AH35" s="204"/>
      <c r="AI35" s="124"/>
      <c r="AJ35" s="114"/>
      <c r="AK35" s="114"/>
      <c r="AL35" s="114"/>
      <c r="AM35" s="114"/>
      <c r="AN35" s="114"/>
      <c r="AO35" s="114"/>
      <c r="AP35" s="75"/>
      <c r="AQ35" s="75"/>
      <c r="AR35" s="75"/>
      <c r="AS35" s="75"/>
      <c r="AT35" s="75"/>
      <c r="AU35" s="75"/>
      <c r="AV35" s="75"/>
      <c r="AW35" s="75"/>
      <c r="AX35" s="75"/>
      <c r="AY35" s="75"/>
      <c r="AZ35" s="75"/>
      <c r="BA35" s="75"/>
      <c r="BB35" s="75"/>
      <c r="BC35" s="75"/>
      <c r="BD35" s="75"/>
      <c r="BE35" s="75"/>
      <c r="BF35" s="75"/>
      <c r="BG35" s="75"/>
      <c r="BH35" s="75"/>
      <c r="BI35" s="75"/>
      <c r="BJ35" s="75"/>
      <c r="BK35" s="75"/>
      <c r="BL35" s="75"/>
      <c r="BM35" s="75"/>
      <c r="BN35" s="75"/>
      <c r="BO35" s="75"/>
      <c r="BP35" s="75"/>
      <c r="BQ35" s="75"/>
      <c r="BR35" s="75"/>
      <c r="BS35" s="75"/>
      <c r="BT35" s="75"/>
      <c r="BU35" s="75"/>
      <c r="BV35" s="75"/>
      <c r="BW35" s="75"/>
      <c r="BX35" s="75"/>
      <c r="BY35" s="75"/>
      <c r="BZ35" s="75"/>
      <c r="CA35" s="75"/>
      <c r="CB35" s="75"/>
      <c r="CC35" s="75"/>
      <c r="CD35" s="75"/>
      <c r="CE35" s="75"/>
      <c r="CF35" s="75"/>
      <c r="CG35" s="75"/>
      <c r="CH35" s="75"/>
      <c r="CI35" s="75"/>
      <c r="CJ35" s="75"/>
      <c r="CK35" s="75"/>
      <c r="CL35" s="75"/>
      <c r="CM35" s="75"/>
    </row>
    <row r="36" spans="1:91" ht="132" outlineLevel="1" x14ac:dyDescent="0.3">
      <c r="A36" s="151" t="s">
        <v>10</v>
      </c>
      <c r="B36" s="165" t="s">
        <v>476</v>
      </c>
      <c r="C36" s="165" t="s">
        <v>477</v>
      </c>
      <c r="D36" s="89" t="s">
        <v>329</v>
      </c>
      <c r="E36" s="6" t="s">
        <v>368</v>
      </c>
      <c r="F36" s="6" t="s">
        <v>207</v>
      </c>
      <c r="G36" s="16" t="s">
        <v>279</v>
      </c>
      <c r="H36" s="6" t="s">
        <v>362</v>
      </c>
      <c r="I36" s="30"/>
      <c r="J36" s="30"/>
      <c r="K36" s="30"/>
      <c r="L36" s="23"/>
      <c r="M36" s="23"/>
      <c r="N36" s="23"/>
      <c r="O36" s="33">
        <f>'[1]St.Goal 1'!D62</f>
        <v>0.2817729462053814</v>
      </c>
      <c r="P36" s="33">
        <f>'[1]St.Goal 1'!E62</f>
        <v>0.28339051825757167</v>
      </c>
      <c r="Q36" s="33">
        <f>'[1]St.Goal 1'!F62</f>
        <v>0.22081365774671777</v>
      </c>
      <c r="R36" s="33">
        <f>'[1]St.Goal 1'!G62</f>
        <v>0.16831538776083885</v>
      </c>
      <c r="S36" s="33">
        <f>'[1]St.Goal 1'!H62</f>
        <v>0.22113742318783794</v>
      </c>
      <c r="T36" s="33">
        <f>'[1]St.Goal 1'!I62</f>
        <v>0.14398281984881789</v>
      </c>
      <c r="U36" s="33">
        <f>'[1]St.Goal 1'!J62</f>
        <v>8.4668805876330994E-2</v>
      </c>
      <c r="V36" s="33">
        <f>'[1]St.Goal 1'!K62</f>
        <v>3.2040108968369757E-2</v>
      </c>
      <c r="W36" s="33">
        <f>'[1]St.Goal 1'!L62</f>
        <v>9.8000000000000018E-2</v>
      </c>
      <c r="X36" s="33">
        <f>'[1]St.Goal 1'!M62</f>
        <v>0.12100000000000001</v>
      </c>
      <c r="Y36" s="33">
        <f>'[1]St.Goal 1'!N62</f>
        <v>0.14900000000000002</v>
      </c>
      <c r="Z36" s="33">
        <f>'[1]St.Goal 1'!O62</f>
        <v>0.17100000000000001</v>
      </c>
      <c r="AA36" s="33">
        <f>'[1]St.Goal 1'!P62</f>
        <v>0.19400000000000003</v>
      </c>
      <c r="AB36" s="33">
        <f>'[1]St.Goal 1'!Q62</f>
        <v>0.21300000000000002</v>
      </c>
      <c r="AC36" s="123">
        <v>0</v>
      </c>
      <c r="AD36" s="123">
        <v>0</v>
      </c>
      <c r="AE36" s="123">
        <v>0</v>
      </c>
      <c r="AF36" s="123">
        <v>152140000</v>
      </c>
      <c r="AG36" s="123">
        <v>144270000</v>
      </c>
      <c r="AH36" s="123">
        <v>118720000</v>
      </c>
      <c r="AI36" s="113"/>
    </row>
    <row r="37" spans="1:91" ht="93" customHeight="1" outlineLevel="1" x14ac:dyDescent="0.3">
      <c r="A37" s="189" t="s">
        <v>40</v>
      </c>
      <c r="B37" s="260" t="s">
        <v>351</v>
      </c>
      <c r="C37" s="260" t="s">
        <v>330</v>
      </c>
      <c r="D37" s="212" t="s">
        <v>328</v>
      </c>
      <c r="E37" s="6" t="s">
        <v>369</v>
      </c>
      <c r="F37" s="6" t="s">
        <v>216</v>
      </c>
      <c r="G37" s="6" t="s">
        <v>280</v>
      </c>
      <c r="H37" s="197" t="s">
        <v>352</v>
      </c>
      <c r="I37" s="186"/>
      <c r="J37" s="186"/>
      <c r="K37" s="236"/>
      <c r="L37" s="236"/>
      <c r="M37" s="236"/>
      <c r="N37" s="236"/>
      <c r="O37" s="24">
        <f>'[1]St.Goal 1'!D67</f>
        <v>0</v>
      </c>
      <c r="P37" s="24">
        <f>'[1]St.Goal 1'!E67</f>
        <v>5</v>
      </c>
      <c r="Q37" s="24">
        <f>'[1]St.Goal 1'!F67</f>
        <v>-1</v>
      </c>
      <c r="R37" s="24">
        <f>'[1]St.Goal 1'!G67</f>
        <v>0</v>
      </c>
      <c r="S37" s="24">
        <f>'[1]St.Goal 1'!H67</f>
        <v>5</v>
      </c>
      <c r="T37" s="24">
        <f>'[1]St.Goal 1'!I67</f>
        <v>4</v>
      </c>
      <c r="U37" s="24">
        <f>'[1]St.Goal 1'!J67</f>
        <v>4</v>
      </c>
      <c r="V37" s="24">
        <f>'[1]St.Goal 1'!K67</f>
        <v>4</v>
      </c>
      <c r="W37" s="24"/>
      <c r="X37" s="24"/>
      <c r="Y37" s="24">
        <f>'[1]St.Goal 1'!N67</f>
        <v>20.5</v>
      </c>
      <c r="Z37" s="24">
        <f>'[1]St.Goal 1'!O67</f>
        <v>22.25</v>
      </c>
      <c r="AA37" s="24">
        <f>'[1]St.Goal 1'!P67</f>
        <v>23</v>
      </c>
      <c r="AB37" s="24">
        <f>'[1]St.Goal 1'!Q67</f>
        <v>24.75</v>
      </c>
      <c r="AC37" s="191">
        <v>0</v>
      </c>
      <c r="AD37" s="191">
        <v>0</v>
      </c>
      <c r="AE37" s="191">
        <v>100000000</v>
      </c>
      <c r="AF37" s="191">
        <v>120000000</v>
      </c>
      <c r="AG37" s="191">
        <v>100000000</v>
      </c>
      <c r="AH37" s="191">
        <v>80000000</v>
      </c>
      <c r="AI37" s="113"/>
    </row>
    <row r="38" spans="1:91" ht="148.5" outlineLevel="1" x14ac:dyDescent="0.3">
      <c r="A38" s="189"/>
      <c r="B38" s="260"/>
      <c r="C38" s="260"/>
      <c r="D38" s="212"/>
      <c r="E38" s="6" t="s">
        <v>95</v>
      </c>
      <c r="F38" s="6"/>
      <c r="G38" s="6" t="s">
        <v>281</v>
      </c>
      <c r="H38" s="197"/>
      <c r="I38" s="186"/>
      <c r="J38" s="186"/>
      <c r="K38" s="236"/>
      <c r="L38" s="236"/>
      <c r="M38" s="236"/>
      <c r="N38" s="236"/>
      <c r="O38" s="1"/>
      <c r="P38" s="24">
        <f>'[1]St.Goal 1'!E68</f>
        <v>2</v>
      </c>
      <c r="Q38" s="24">
        <f>'[1]St.Goal 1'!F68</f>
        <v>-3</v>
      </c>
      <c r="R38" s="24">
        <f>'[1]St.Goal 1'!G68</f>
        <v>-2</v>
      </c>
      <c r="S38" s="24">
        <f>'[1]St.Goal 1'!H68</f>
        <v>2</v>
      </c>
      <c r="T38" s="24">
        <f>'[1]St.Goal 1'!I68</f>
        <v>4</v>
      </c>
      <c r="U38" s="24">
        <f>'[1]St.Goal 1'!J68</f>
        <v>3</v>
      </c>
      <c r="V38" s="24">
        <f>'[1]St.Goal 1'!K68</f>
        <v>2</v>
      </c>
      <c r="W38" s="24"/>
      <c r="X38" s="24"/>
      <c r="Y38" s="24">
        <f>'[1]St.Goal 1'!N68</f>
        <v>4</v>
      </c>
      <c r="Z38" s="24">
        <f>'[1]St.Goal 1'!O68</f>
        <v>5</v>
      </c>
      <c r="AA38" s="24">
        <f>'[1]St.Goal 1'!P68</f>
        <v>6</v>
      </c>
      <c r="AB38" s="24">
        <f>'[1]St.Goal 1'!Q68</f>
        <v>8</v>
      </c>
      <c r="AC38" s="191"/>
      <c r="AD38" s="191"/>
      <c r="AE38" s="191"/>
      <c r="AF38" s="191"/>
      <c r="AG38" s="191"/>
      <c r="AH38" s="191"/>
      <c r="AI38" s="113"/>
    </row>
    <row r="39" spans="1:91" ht="49.5" outlineLevel="1" x14ac:dyDescent="0.3">
      <c r="A39" s="189" t="s">
        <v>41</v>
      </c>
      <c r="B39" s="218" t="s">
        <v>96</v>
      </c>
      <c r="C39" s="230"/>
      <c r="D39" s="212" t="s">
        <v>328</v>
      </c>
      <c r="E39" s="6" t="s">
        <v>227</v>
      </c>
      <c r="F39" s="6" t="s">
        <v>203</v>
      </c>
      <c r="G39" s="6" t="s">
        <v>191</v>
      </c>
      <c r="H39" s="197" t="s">
        <v>352</v>
      </c>
      <c r="I39" s="186"/>
      <c r="J39" s="186"/>
      <c r="K39" s="186"/>
      <c r="L39" s="186"/>
      <c r="M39" s="236"/>
      <c r="N39" s="236"/>
      <c r="O39" s="186" t="s">
        <v>138</v>
      </c>
      <c r="P39" s="186"/>
      <c r="Q39" s="186"/>
      <c r="R39" s="186"/>
      <c r="S39" s="186"/>
      <c r="T39" s="186"/>
      <c r="U39" s="186"/>
      <c r="V39" s="186"/>
      <c r="W39" s="31"/>
      <c r="X39" s="31"/>
      <c r="Y39" s="31"/>
      <c r="Z39" s="31"/>
      <c r="AA39" s="31">
        <f>'[1]St.Goal 1'!P79</f>
        <v>0.15</v>
      </c>
      <c r="AB39" s="31">
        <f>'[1]St.Goal 1'!Q79</f>
        <v>0.3</v>
      </c>
      <c r="AC39" s="191">
        <v>0</v>
      </c>
      <c r="AD39" s="191">
        <v>0</v>
      </c>
      <c r="AE39" s="191">
        <v>0</v>
      </c>
      <c r="AF39" s="191">
        <v>0</v>
      </c>
      <c r="AG39" s="191">
        <v>126650000</v>
      </c>
      <c r="AH39" s="191">
        <v>129610000</v>
      </c>
      <c r="AI39" s="113"/>
    </row>
    <row r="40" spans="1:91" ht="33" outlineLevel="1" x14ac:dyDescent="0.3">
      <c r="A40" s="189"/>
      <c r="B40" s="218"/>
      <c r="C40" s="230"/>
      <c r="D40" s="212"/>
      <c r="E40" s="6" t="s">
        <v>101</v>
      </c>
      <c r="F40" s="6" t="s">
        <v>190</v>
      </c>
      <c r="G40" s="6" t="s">
        <v>265</v>
      </c>
      <c r="H40" s="197"/>
      <c r="I40" s="186"/>
      <c r="J40" s="186"/>
      <c r="K40" s="186"/>
      <c r="L40" s="186"/>
      <c r="M40" s="236"/>
      <c r="N40" s="236"/>
      <c r="O40" s="25"/>
      <c r="P40" s="25">
        <f>'[1]St.Goal 1'!E80</f>
        <v>2.511196</v>
      </c>
      <c r="Q40" s="25"/>
      <c r="R40" s="25"/>
      <c r="S40" s="25"/>
      <c r="T40" s="25"/>
      <c r="U40" s="25">
        <f>'[1]St.Goal 1'!J80</f>
        <v>2.2999999999999998</v>
      </c>
      <c r="V40" s="25"/>
      <c r="W40" s="25">
        <f>'[1]St.Goal 1'!L80</f>
        <v>2.5</v>
      </c>
      <c r="X40" s="25"/>
      <c r="Y40" s="25">
        <f>'[1]St.Goal 1'!N80</f>
        <v>2.9</v>
      </c>
      <c r="Z40" s="25"/>
      <c r="AA40" s="25">
        <f>'[1]St.Goal 1'!P80</f>
        <v>3.3</v>
      </c>
      <c r="AB40" s="25"/>
      <c r="AC40" s="191"/>
      <c r="AD40" s="191"/>
      <c r="AE40" s="191"/>
      <c r="AF40" s="191"/>
      <c r="AG40" s="191"/>
      <c r="AH40" s="191"/>
      <c r="AI40" s="113"/>
    </row>
    <row r="41" spans="1:91" ht="409.5" outlineLevel="1" x14ac:dyDescent="0.3">
      <c r="A41" s="151" t="s">
        <v>42</v>
      </c>
      <c r="B41" s="98" t="s">
        <v>423</v>
      </c>
      <c r="C41" s="98" t="s">
        <v>459</v>
      </c>
      <c r="D41" s="89" t="s">
        <v>328</v>
      </c>
      <c r="E41" s="6" t="s">
        <v>370</v>
      </c>
      <c r="F41" s="6" t="s">
        <v>215</v>
      </c>
      <c r="G41" s="6" t="s">
        <v>266</v>
      </c>
      <c r="H41" s="6" t="s">
        <v>352</v>
      </c>
      <c r="I41" s="8"/>
      <c r="J41" s="8"/>
      <c r="K41" s="1"/>
      <c r="L41" s="1"/>
      <c r="M41" s="1"/>
      <c r="N41" s="1"/>
      <c r="O41" s="186" t="s">
        <v>138</v>
      </c>
      <c r="P41" s="186"/>
      <c r="Q41" s="186"/>
      <c r="R41" s="186"/>
      <c r="S41" s="186"/>
      <c r="T41" s="186"/>
      <c r="U41" s="186"/>
      <c r="V41" s="186"/>
      <c r="W41" s="29">
        <f>'[1]St.Goal 1'!L85</f>
        <v>0.15</v>
      </c>
      <c r="X41" s="29">
        <f>'[1]St.Goal 1'!M85</f>
        <v>0.25</v>
      </c>
      <c r="Y41" s="29">
        <f>'[1]St.Goal 1'!N85</f>
        <v>0.35</v>
      </c>
      <c r="Z41" s="29">
        <f>'[1]St.Goal 1'!O85</f>
        <v>0.45</v>
      </c>
      <c r="AA41" s="29">
        <f>'[1]St.Goal 1'!P85</f>
        <v>0.65</v>
      </c>
      <c r="AB41" s="29">
        <f>'[1]St.Goal 1'!Q85</f>
        <v>0.8</v>
      </c>
      <c r="AC41" s="123">
        <v>50000000</v>
      </c>
      <c r="AD41" s="123">
        <v>150000000</v>
      </c>
      <c r="AE41" s="123">
        <v>0</v>
      </c>
      <c r="AF41" s="123">
        <v>0</v>
      </c>
      <c r="AG41" s="123">
        <v>0</v>
      </c>
      <c r="AH41" s="123">
        <v>0</v>
      </c>
      <c r="AI41" s="113"/>
    </row>
    <row r="42" spans="1:91" ht="313.5" outlineLevel="1" x14ac:dyDescent="0.3">
      <c r="A42" s="151" t="s">
        <v>43</v>
      </c>
      <c r="B42" s="103" t="s">
        <v>97</v>
      </c>
      <c r="C42" s="103" t="s">
        <v>331</v>
      </c>
      <c r="D42" s="89" t="s">
        <v>328</v>
      </c>
      <c r="E42" s="6" t="s">
        <v>228</v>
      </c>
      <c r="F42" s="6" t="s">
        <v>184</v>
      </c>
      <c r="G42" s="6" t="s">
        <v>282</v>
      </c>
      <c r="H42" s="6" t="s">
        <v>215</v>
      </c>
      <c r="I42" s="1"/>
      <c r="J42" s="1"/>
      <c r="K42" s="1"/>
      <c r="L42" s="1"/>
      <c r="M42" s="8"/>
      <c r="N42" s="8"/>
      <c r="O42" s="186" t="s">
        <v>138</v>
      </c>
      <c r="P42" s="186"/>
      <c r="Q42" s="186"/>
      <c r="R42" s="186"/>
      <c r="S42" s="186"/>
      <c r="T42" s="186"/>
      <c r="U42" s="186"/>
      <c r="V42" s="186"/>
      <c r="W42" s="31"/>
      <c r="X42" s="31"/>
      <c r="Y42" s="31"/>
      <c r="Z42" s="31"/>
      <c r="AA42" s="31">
        <f>'[1]St.Goal 1'!P90</f>
        <v>0.05</v>
      </c>
      <c r="AB42" s="31">
        <f>'[1]St.Goal 1'!Q90</f>
        <v>0.1</v>
      </c>
      <c r="AC42" s="123">
        <v>0</v>
      </c>
      <c r="AD42" s="123">
        <v>0</v>
      </c>
      <c r="AE42" s="123">
        <v>0</v>
      </c>
      <c r="AF42" s="123">
        <v>0</v>
      </c>
      <c r="AG42" s="123">
        <v>88000000</v>
      </c>
      <c r="AH42" s="123">
        <v>160000000</v>
      </c>
      <c r="AI42" s="113"/>
    </row>
    <row r="43" spans="1:91" ht="346.5" outlineLevel="1" x14ac:dyDescent="0.3">
      <c r="A43" s="157" t="s">
        <v>58</v>
      </c>
      <c r="B43" s="103" t="s">
        <v>424</v>
      </c>
      <c r="C43" s="103" t="s">
        <v>332</v>
      </c>
      <c r="D43" s="89" t="s">
        <v>327</v>
      </c>
      <c r="E43" s="9" t="s">
        <v>371</v>
      </c>
      <c r="F43" s="9" t="s">
        <v>203</v>
      </c>
      <c r="G43" s="9"/>
      <c r="H43" s="6" t="s">
        <v>88</v>
      </c>
      <c r="M43" s="34"/>
      <c r="N43" s="34"/>
      <c r="O43" s="190" t="s">
        <v>138</v>
      </c>
      <c r="P43" s="190"/>
      <c r="Q43" s="190"/>
      <c r="R43" s="190"/>
      <c r="S43" s="190"/>
      <c r="T43" s="190"/>
      <c r="U43" s="190"/>
      <c r="V43" s="190"/>
      <c r="W43" s="10">
        <f>'[1]St.Goal 1'!L94</f>
        <v>0</v>
      </c>
      <c r="X43" s="10">
        <f>'[1]St.Goal 1'!M94</f>
        <v>0</v>
      </c>
      <c r="Y43" s="10">
        <f>'[1]St.Goal 1'!N94</f>
        <v>0</v>
      </c>
      <c r="Z43" s="10">
        <f>'[1]St.Goal 1'!O94</f>
        <v>0</v>
      </c>
      <c r="AA43" s="10">
        <f>'[1]St.Goal 1'!P94</f>
        <v>1</v>
      </c>
      <c r="AB43" s="10">
        <f>'[1]St.Goal 1'!Q94</f>
        <v>2</v>
      </c>
      <c r="AC43" s="123">
        <v>0</v>
      </c>
      <c r="AD43" s="123">
        <v>0</v>
      </c>
      <c r="AE43" s="123">
        <v>0</v>
      </c>
      <c r="AF43" s="123">
        <v>0</v>
      </c>
      <c r="AG43" s="123">
        <v>12000000</v>
      </c>
      <c r="AH43" s="123">
        <v>90000000</v>
      </c>
    </row>
    <row r="44" spans="1:91" s="8" customFormat="1" ht="67.5" customHeight="1" x14ac:dyDescent="0.3">
      <c r="A44" s="217" t="s">
        <v>98</v>
      </c>
      <c r="B44" s="215" t="s">
        <v>99</v>
      </c>
      <c r="C44" s="215"/>
      <c r="D44" s="108"/>
      <c r="E44" s="57" t="s">
        <v>100</v>
      </c>
      <c r="F44" s="57" t="s">
        <v>204</v>
      </c>
      <c r="G44" s="57" t="s">
        <v>267</v>
      </c>
      <c r="H44" s="58"/>
      <c r="I44" s="59"/>
      <c r="J44" s="59"/>
      <c r="K44" s="59"/>
      <c r="L44" s="59"/>
      <c r="M44" s="59"/>
      <c r="N44" s="59"/>
      <c r="O44" s="59"/>
      <c r="P44" s="60">
        <v>2.6076069999999998</v>
      </c>
      <c r="Q44" s="60"/>
      <c r="R44" s="60"/>
      <c r="S44" s="60"/>
      <c r="T44" s="60"/>
      <c r="U44" s="60">
        <v>2.5</v>
      </c>
      <c r="V44" s="59"/>
      <c r="W44" s="61">
        <f>'[1]St. Goal level'!K7</f>
        <v>2.6833333333333336</v>
      </c>
      <c r="X44" s="61"/>
      <c r="Y44" s="61">
        <f>'[1]St. Goal level'!M7</f>
        <v>2.83</v>
      </c>
      <c r="Z44" s="61"/>
      <c r="AA44" s="61">
        <f>'[1]St. Goal level'!O7</f>
        <v>3</v>
      </c>
      <c r="AB44" s="61"/>
      <c r="AC44" s="201">
        <f t="shared" ref="AC44:AH44" si="5">AC46+AC66+AC71</f>
        <v>434260000</v>
      </c>
      <c r="AD44" s="201">
        <f t="shared" si="5"/>
        <v>377676800</v>
      </c>
      <c r="AE44" s="201">
        <f t="shared" si="5"/>
        <v>3063731002</v>
      </c>
      <c r="AF44" s="201">
        <f t="shared" si="5"/>
        <v>7294375703.3999996</v>
      </c>
      <c r="AG44" s="201">
        <f t="shared" si="5"/>
        <v>15583126180.961599</v>
      </c>
      <c r="AH44" s="201">
        <f t="shared" si="5"/>
        <v>12934371504.580832</v>
      </c>
      <c r="AI44" s="127"/>
      <c r="AJ44" s="114"/>
      <c r="AK44" s="114"/>
      <c r="AL44" s="114"/>
      <c r="AM44" s="114"/>
      <c r="AN44" s="114"/>
      <c r="AO44" s="114"/>
      <c r="AP44" s="75"/>
      <c r="AQ44" s="75"/>
      <c r="AR44" s="75"/>
      <c r="AS44" s="75"/>
      <c r="AT44" s="75"/>
      <c r="AU44" s="75"/>
      <c r="AV44" s="75"/>
      <c r="AW44" s="75"/>
      <c r="AX44" s="75"/>
      <c r="AY44" s="75"/>
      <c r="AZ44" s="75"/>
      <c r="BA44" s="75"/>
      <c r="BB44" s="75"/>
      <c r="BC44" s="75"/>
      <c r="BD44" s="75"/>
      <c r="BE44" s="75"/>
      <c r="BF44" s="75"/>
      <c r="BG44" s="75"/>
      <c r="BH44" s="75"/>
      <c r="BI44" s="75"/>
      <c r="BJ44" s="75"/>
      <c r="BK44" s="75"/>
      <c r="BL44" s="75"/>
      <c r="BM44" s="75"/>
      <c r="BN44" s="75"/>
      <c r="BO44" s="75"/>
      <c r="BP44" s="75"/>
      <c r="BQ44" s="75"/>
      <c r="BR44" s="75"/>
      <c r="BS44" s="75"/>
      <c r="BT44" s="75"/>
      <c r="BU44" s="75"/>
      <c r="BV44" s="75"/>
      <c r="BW44" s="75"/>
      <c r="BX44" s="75"/>
      <c r="BY44" s="75"/>
      <c r="BZ44" s="75"/>
      <c r="CA44" s="75"/>
      <c r="CB44" s="75"/>
      <c r="CC44" s="75"/>
      <c r="CD44" s="75"/>
      <c r="CE44" s="75"/>
      <c r="CF44" s="75"/>
      <c r="CG44" s="75"/>
      <c r="CH44" s="75"/>
      <c r="CI44" s="75"/>
      <c r="CJ44" s="75"/>
      <c r="CK44" s="75"/>
      <c r="CL44" s="75"/>
      <c r="CM44" s="75"/>
    </row>
    <row r="45" spans="1:91" s="8" customFormat="1" ht="76.5" customHeight="1" x14ac:dyDescent="0.3">
      <c r="A45" s="217"/>
      <c r="B45" s="215"/>
      <c r="C45" s="215"/>
      <c r="D45" s="108"/>
      <c r="E45" s="57" t="s">
        <v>102</v>
      </c>
      <c r="F45" s="57" t="s">
        <v>184</v>
      </c>
      <c r="G45" s="57" t="s">
        <v>259</v>
      </c>
      <c r="H45" s="58"/>
      <c r="I45" s="59"/>
      <c r="J45" s="59"/>
      <c r="K45" s="59"/>
      <c r="L45" s="59"/>
      <c r="M45" s="59"/>
      <c r="N45" s="59"/>
      <c r="O45" s="205" t="s">
        <v>138</v>
      </c>
      <c r="P45" s="205"/>
      <c r="Q45" s="205"/>
      <c r="R45" s="205"/>
      <c r="S45" s="205"/>
      <c r="T45" s="205"/>
      <c r="U45" s="205"/>
      <c r="V45" s="205"/>
      <c r="W45" s="62"/>
      <c r="X45" s="62">
        <f>'[1]St. Goal level'!L8</f>
        <v>0.15</v>
      </c>
      <c r="Y45" s="62">
        <f>'[1]St. Goal level'!M8</f>
        <v>0.2</v>
      </c>
      <c r="Z45" s="62">
        <f>'[1]St. Goal level'!N8</f>
        <v>0.3</v>
      </c>
      <c r="AA45" s="62">
        <f>'[1]St. Goal level'!O8</f>
        <v>0.4</v>
      </c>
      <c r="AB45" s="62">
        <f>'[1]St. Goal level'!P8</f>
        <v>0.5</v>
      </c>
      <c r="AC45" s="202"/>
      <c r="AD45" s="202"/>
      <c r="AE45" s="202"/>
      <c r="AF45" s="202"/>
      <c r="AG45" s="202"/>
      <c r="AH45" s="202"/>
      <c r="AI45" s="127"/>
      <c r="AJ45" s="114"/>
      <c r="AK45" s="114"/>
      <c r="AL45" s="114"/>
      <c r="AM45" s="114"/>
      <c r="AN45" s="114"/>
      <c r="AO45" s="114"/>
      <c r="AP45" s="75"/>
      <c r="AQ45" s="75"/>
      <c r="AR45" s="75"/>
      <c r="AS45" s="75"/>
      <c r="AT45" s="75"/>
      <c r="AU45" s="75"/>
      <c r="AV45" s="75"/>
      <c r="AW45" s="75"/>
      <c r="AX45" s="75"/>
      <c r="AY45" s="75"/>
      <c r="AZ45" s="75"/>
      <c r="BA45" s="75"/>
      <c r="BB45" s="75"/>
      <c r="BC45" s="75"/>
      <c r="BD45" s="75"/>
      <c r="BE45" s="75"/>
      <c r="BF45" s="75"/>
      <c r="BG45" s="75"/>
      <c r="BH45" s="75"/>
      <c r="BI45" s="75"/>
      <c r="BJ45" s="75"/>
      <c r="BK45" s="75"/>
      <c r="BL45" s="75"/>
      <c r="BM45" s="75"/>
      <c r="BN45" s="75"/>
      <c r="BO45" s="75"/>
      <c r="BP45" s="75"/>
      <c r="BQ45" s="75"/>
      <c r="BR45" s="75"/>
      <c r="BS45" s="75"/>
      <c r="BT45" s="75"/>
      <c r="BU45" s="75"/>
      <c r="BV45" s="75"/>
      <c r="BW45" s="75"/>
      <c r="BX45" s="75"/>
      <c r="BY45" s="75"/>
      <c r="BZ45" s="75"/>
      <c r="CA45" s="75"/>
      <c r="CB45" s="75"/>
      <c r="CC45" s="75"/>
      <c r="CD45" s="75"/>
      <c r="CE45" s="75"/>
      <c r="CF45" s="75"/>
      <c r="CG45" s="75"/>
      <c r="CH45" s="75"/>
      <c r="CI45" s="75"/>
      <c r="CJ45" s="75"/>
      <c r="CK45" s="75"/>
      <c r="CL45" s="75"/>
      <c r="CM45" s="75"/>
    </row>
    <row r="46" spans="1:91" s="8" customFormat="1" ht="49.5" x14ac:dyDescent="0.3">
      <c r="A46" s="158" t="s">
        <v>2</v>
      </c>
      <c r="B46" s="104" t="s">
        <v>103</v>
      </c>
      <c r="C46" s="104"/>
      <c r="D46" s="104"/>
      <c r="E46" s="77" t="s">
        <v>104</v>
      </c>
      <c r="F46" s="77" t="s">
        <v>204</v>
      </c>
      <c r="G46" s="77"/>
      <c r="H46" s="58"/>
      <c r="I46" s="59"/>
      <c r="J46" s="59"/>
      <c r="K46" s="59"/>
      <c r="L46" s="59"/>
      <c r="M46" s="59"/>
      <c r="N46" s="59"/>
      <c r="O46" s="59"/>
      <c r="P46" s="59">
        <f>'[1]St.Goal 2'!E3</f>
        <v>2.48</v>
      </c>
      <c r="Q46" s="59"/>
      <c r="R46" s="59"/>
      <c r="S46" s="59"/>
      <c r="T46" s="59">
        <f>'[1]St.Goal 2'!I3</f>
        <v>2.6</v>
      </c>
      <c r="U46" s="59"/>
      <c r="V46" s="59">
        <f>'[1]St.Goal 2'!K3</f>
        <v>2.65</v>
      </c>
      <c r="W46" s="59"/>
      <c r="X46" s="59">
        <f>'[1]St.Goal 2'!M3</f>
        <v>2.8</v>
      </c>
      <c r="Y46" s="59"/>
      <c r="Z46" s="59">
        <f>'[1]St.Goal 2'!O3</f>
        <v>3.1</v>
      </c>
      <c r="AA46" s="59"/>
      <c r="AB46" s="59">
        <f>'[1]St.Goal 2'!Q3</f>
        <v>3.5</v>
      </c>
      <c r="AC46" s="126">
        <f>SUM(AC47:AC65)</f>
        <v>337660000</v>
      </c>
      <c r="AD46" s="126">
        <f t="shared" ref="AD46:AH46" si="6">SUM(AD47:AD65)</f>
        <v>202716800</v>
      </c>
      <c r="AE46" s="126">
        <f t="shared" si="6"/>
        <v>351401002</v>
      </c>
      <c r="AF46" s="126">
        <f t="shared" si="6"/>
        <v>364275703.39999998</v>
      </c>
      <c r="AG46" s="126">
        <f t="shared" si="6"/>
        <v>460886180.96160001</v>
      </c>
      <c r="AH46" s="126">
        <f t="shared" si="6"/>
        <v>462351504.580832</v>
      </c>
      <c r="AI46" s="127"/>
      <c r="AJ46" s="114"/>
      <c r="AK46" s="114"/>
      <c r="AL46" s="114"/>
      <c r="AM46" s="114"/>
      <c r="AN46" s="114"/>
      <c r="AO46" s="114"/>
      <c r="AP46" s="75"/>
      <c r="AQ46" s="75"/>
      <c r="AR46" s="75"/>
      <c r="AS46" s="75"/>
      <c r="AT46" s="75"/>
      <c r="AU46" s="75"/>
      <c r="AV46" s="75"/>
      <c r="AW46" s="75"/>
      <c r="AX46" s="75"/>
      <c r="AY46" s="75"/>
      <c r="AZ46" s="75"/>
      <c r="BA46" s="75"/>
      <c r="BB46" s="75"/>
      <c r="BC46" s="75"/>
      <c r="BD46" s="75"/>
      <c r="BE46" s="75"/>
      <c r="BF46" s="75"/>
      <c r="BG46" s="75"/>
      <c r="BH46" s="75"/>
      <c r="BI46" s="75"/>
      <c r="BJ46" s="75"/>
      <c r="BK46" s="75"/>
      <c r="BL46" s="75"/>
      <c r="BM46" s="75"/>
      <c r="BN46" s="75"/>
      <c r="BO46" s="75"/>
      <c r="BP46" s="75"/>
      <c r="BQ46" s="75"/>
      <c r="BR46" s="75"/>
      <c r="BS46" s="75"/>
      <c r="BT46" s="75"/>
      <c r="BU46" s="75"/>
      <c r="BV46" s="75"/>
      <c r="BW46" s="75"/>
      <c r="BX46" s="75"/>
      <c r="BY46" s="75"/>
      <c r="BZ46" s="75"/>
      <c r="CA46" s="75"/>
      <c r="CB46" s="75"/>
      <c r="CC46" s="75"/>
      <c r="CD46" s="75"/>
      <c r="CE46" s="75"/>
      <c r="CF46" s="75"/>
      <c r="CG46" s="75"/>
      <c r="CH46" s="75"/>
      <c r="CI46" s="75"/>
      <c r="CJ46" s="75"/>
      <c r="CK46" s="75"/>
      <c r="CL46" s="75"/>
      <c r="CM46" s="75"/>
    </row>
    <row r="47" spans="1:91" ht="181.5" outlineLevel="1" x14ac:dyDescent="0.3">
      <c r="A47" s="157" t="s">
        <v>21</v>
      </c>
      <c r="B47" s="102" t="s">
        <v>411</v>
      </c>
      <c r="C47" s="102" t="s">
        <v>425</v>
      </c>
      <c r="D47" s="89" t="s">
        <v>329</v>
      </c>
      <c r="E47" s="9" t="s">
        <v>372</v>
      </c>
      <c r="F47" s="9" t="s">
        <v>464</v>
      </c>
      <c r="G47" s="9" t="s">
        <v>283</v>
      </c>
      <c r="H47" s="14" t="s">
        <v>88</v>
      </c>
      <c r="I47" s="37"/>
      <c r="J47" s="37"/>
      <c r="K47" s="38"/>
      <c r="L47" s="38"/>
      <c r="M47" s="38"/>
      <c r="N47" s="38"/>
      <c r="O47" s="223" t="s">
        <v>138</v>
      </c>
      <c r="P47" s="223"/>
      <c r="Q47" s="223"/>
      <c r="R47" s="223"/>
      <c r="S47" s="223"/>
      <c r="T47" s="223"/>
      <c r="U47" s="223"/>
      <c r="V47" s="223"/>
      <c r="W47" s="39"/>
      <c r="X47" s="39"/>
      <c r="Y47" s="39">
        <f>'[1]St.Goal 2'!N4</f>
        <v>0.3</v>
      </c>
      <c r="Z47" s="39">
        <f>'[1]St.Goal 2'!O4</f>
        <v>0.25</v>
      </c>
      <c r="AA47" s="39">
        <f>'[1]St.Goal 2'!P4</f>
        <v>0.2</v>
      </c>
      <c r="AB47" s="39">
        <f>'[1]St.Goal 2'!Q4</f>
        <v>0.15</v>
      </c>
      <c r="AC47" s="128">
        <v>0</v>
      </c>
      <c r="AD47" s="128">
        <v>0</v>
      </c>
      <c r="AE47" s="128">
        <v>59720000</v>
      </c>
      <c r="AF47" s="128">
        <v>55570000</v>
      </c>
      <c r="AG47" s="128">
        <v>36070000</v>
      </c>
      <c r="AH47" s="128">
        <v>36790000</v>
      </c>
      <c r="AI47" s="129"/>
    </row>
    <row r="48" spans="1:91" ht="297" outlineLevel="1" x14ac:dyDescent="0.3">
      <c r="A48" s="157" t="s">
        <v>23</v>
      </c>
      <c r="B48" s="103" t="s">
        <v>440</v>
      </c>
      <c r="C48" s="103" t="s">
        <v>426</v>
      </c>
      <c r="D48" s="89" t="s">
        <v>329</v>
      </c>
      <c r="E48" s="9" t="s">
        <v>373</v>
      </c>
      <c r="F48" s="9" t="s">
        <v>184</v>
      </c>
      <c r="G48" s="9" t="s">
        <v>268</v>
      </c>
      <c r="H48" s="14" t="s">
        <v>360</v>
      </c>
      <c r="I48" s="37"/>
      <c r="J48" s="37"/>
      <c r="K48" s="37"/>
      <c r="L48" s="37"/>
      <c r="M48" s="38"/>
      <c r="N48" s="38"/>
      <c r="O48" s="223" t="s">
        <v>138</v>
      </c>
      <c r="P48" s="223"/>
      <c r="Q48" s="223"/>
      <c r="R48" s="223"/>
      <c r="S48" s="223"/>
      <c r="T48" s="223"/>
      <c r="U48" s="223"/>
      <c r="V48" s="223"/>
      <c r="W48" s="39"/>
      <c r="X48" s="39"/>
      <c r="Y48" s="39"/>
      <c r="Z48" s="39"/>
      <c r="AA48" s="39">
        <f>'[1]St.Goal 2'!P5</f>
        <v>0.25</v>
      </c>
      <c r="AB48" s="39">
        <f>'[1]St.Goal 2'!Q5</f>
        <v>0.4</v>
      </c>
      <c r="AC48" s="128">
        <v>0</v>
      </c>
      <c r="AD48" s="128">
        <v>0</v>
      </c>
      <c r="AE48" s="128">
        <v>0</v>
      </c>
      <c r="AF48" s="128">
        <v>0</v>
      </c>
      <c r="AG48" s="128">
        <v>63650000</v>
      </c>
      <c r="AH48" s="128">
        <v>64920000</v>
      </c>
      <c r="AI48" s="129"/>
    </row>
    <row r="49" spans="1:35" ht="132" outlineLevel="1" x14ac:dyDescent="0.3">
      <c r="A49" s="157" t="s">
        <v>24</v>
      </c>
      <c r="B49" s="103" t="s">
        <v>441</v>
      </c>
      <c r="C49" s="103" t="s">
        <v>427</v>
      </c>
      <c r="D49" s="89" t="s">
        <v>329</v>
      </c>
      <c r="E49" s="9" t="s">
        <v>374</v>
      </c>
      <c r="F49" s="9" t="s">
        <v>178</v>
      </c>
      <c r="G49" s="9" t="s">
        <v>284</v>
      </c>
      <c r="H49" s="14" t="s">
        <v>353</v>
      </c>
      <c r="I49" s="37"/>
      <c r="J49" s="38"/>
      <c r="K49" s="38"/>
      <c r="L49" s="38"/>
      <c r="M49" s="38"/>
      <c r="N49" s="38"/>
      <c r="O49" s="223" t="s">
        <v>138</v>
      </c>
      <c r="P49" s="223"/>
      <c r="Q49" s="223"/>
      <c r="R49" s="223"/>
      <c r="S49" s="223"/>
      <c r="T49" s="223"/>
      <c r="U49" s="223"/>
      <c r="V49" s="223"/>
      <c r="W49" s="37"/>
      <c r="X49" s="37"/>
      <c r="Y49" s="37"/>
      <c r="Z49" s="37"/>
      <c r="AA49" s="40">
        <f>'[1]St.Goal 2'!P6</f>
        <v>0.1</v>
      </c>
      <c r="AB49" s="40">
        <f>'[1]St.Goal 2'!Q6</f>
        <v>0.15</v>
      </c>
      <c r="AC49" s="128">
        <v>0</v>
      </c>
      <c r="AD49" s="128">
        <v>0</v>
      </c>
      <c r="AE49" s="128">
        <v>0</v>
      </c>
      <c r="AF49" s="128">
        <v>0</v>
      </c>
      <c r="AG49" s="128">
        <v>80000000</v>
      </c>
      <c r="AH49" s="128">
        <v>110000000</v>
      </c>
      <c r="AI49" s="129"/>
    </row>
    <row r="50" spans="1:35" ht="49.5" outlineLevel="1" x14ac:dyDescent="0.3">
      <c r="A50" s="187" t="s">
        <v>25</v>
      </c>
      <c r="B50" s="214" t="s">
        <v>413</v>
      </c>
      <c r="C50" s="268" t="s">
        <v>412</v>
      </c>
      <c r="D50" s="212" t="s">
        <v>329</v>
      </c>
      <c r="E50" s="9" t="s">
        <v>242</v>
      </c>
      <c r="F50" s="9" t="s">
        <v>201</v>
      </c>
      <c r="G50" s="9" t="s">
        <v>272</v>
      </c>
      <c r="H50" s="14" t="s">
        <v>461</v>
      </c>
      <c r="I50" s="38"/>
      <c r="J50" s="38"/>
      <c r="K50" s="38"/>
      <c r="L50" s="38"/>
      <c r="M50" s="38"/>
      <c r="N50" s="38"/>
      <c r="O50" s="223" t="s">
        <v>138</v>
      </c>
      <c r="P50" s="223"/>
      <c r="Q50" s="223"/>
      <c r="R50" s="223"/>
      <c r="S50" s="223"/>
      <c r="T50" s="223"/>
      <c r="U50" s="223"/>
      <c r="V50" s="223"/>
      <c r="W50" s="40">
        <f>'[1]St.Goal 2'!L7</f>
        <v>0.2</v>
      </c>
      <c r="X50" s="40">
        <f>'[1]St.Goal 2'!M7</f>
        <v>0.1</v>
      </c>
      <c r="Y50" s="40">
        <f>'[1]St.Goal 2'!N7</f>
        <v>0</v>
      </c>
      <c r="Z50" s="40">
        <f>'[1]St.Goal 2'!O7</f>
        <v>0</v>
      </c>
      <c r="AA50" s="40">
        <f>'[1]St.Goal 2'!P7</f>
        <v>0</v>
      </c>
      <c r="AB50" s="40">
        <f>'[1]St.Goal 2'!Q7</f>
        <v>0</v>
      </c>
      <c r="AC50" s="206">
        <v>53760000</v>
      </c>
      <c r="AD50" s="206">
        <v>29990000</v>
      </c>
      <c r="AE50" s="206">
        <v>0</v>
      </c>
      <c r="AF50" s="206">
        <v>0</v>
      </c>
      <c r="AG50" s="206">
        <v>0</v>
      </c>
      <c r="AH50" s="206">
        <v>0</v>
      </c>
      <c r="AI50" s="129"/>
    </row>
    <row r="51" spans="1:35" ht="55.5" customHeight="1" outlineLevel="1" x14ac:dyDescent="0.3">
      <c r="A51" s="187"/>
      <c r="B51" s="214"/>
      <c r="C51" s="268"/>
      <c r="D51" s="212"/>
      <c r="E51" s="9" t="s">
        <v>231</v>
      </c>
      <c r="F51" s="9" t="s">
        <v>232</v>
      </c>
      <c r="G51" s="9"/>
      <c r="H51" s="14" t="s">
        <v>88</v>
      </c>
      <c r="I51" s="38"/>
      <c r="J51" s="38"/>
      <c r="K51" s="38"/>
      <c r="L51" s="38"/>
      <c r="M51" s="38"/>
      <c r="N51" s="38"/>
      <c r="O51" s="223" t="s">
        <v>138</v>
      </c>
      <c r="P51" s="223"/>
      <c r="Q51" s="223"/>
      <c r="R51" s="223"/>
      <c r="S51" s="223"/>
      <c r="T51" s="223"/>
      <c r="U51" s="223"/>
      <c r="V51" s="223"/>
      <c r="W51" s="41">
        <f>'[1]St.Goal 2'!L8</f>
        <v>4</v>
      </c>
      <c r="X51" s="41">
        <f>'[1]St.Goal 2'!M8</f>
        <v>3</v>
      </c>
      <c r="Y51" s="41">
        <f>'[1]St.Goal 2'!N8</f>
        <v>2</v>
      </c>
      <c r="Z51" s="41">
        <f>'[1]St.Goal 2'!O8</f>
        <v>1</v>
      </c>
      <c r="AA51" s="41">
        <f>'[1]St.Goal 2'!P8</f>
        <v>1</v>
      </c>
      <c r="AB51" s="41">
        <f>'[1]St.Goal 2'!Q8</f>
        <v>1</v>
      </c>
      <c r="AC51" s="206"/>
      <c r="AD51" s="206"/>
      <c r="AE51" s="206"/>
      <c r="AF51" s="206"/>
      <c r="AG51" s="206"/>
      <c r="AH51" s="206"/>
      <c r="AI51" s="129"/>
    </row>
    <row r="52" spans="1:35" ht="181.5" customHeight="1" outlineLevel="1" x14ac:dyDescent="0.3">
      <c r="A52" s="187" t="s">
        <v>26</v>
      </c>
      <c r="B52" s="221" t="s">
        <v>442</v>
      </c>
      <c r="C52" s="174" t="s">
        <v>414</v>
      </c>
      <c r="D52" s="213" t="s">
        <v>329</v>
      </c>
      <c r="E52" s="9" t="s">
        <v>196</v>
      </c>
      <c r="F52" s="9"/>
      <c r="G52" s="9"/>
      <c r="H52" s="229" t="s">
        <v>249</v>
      </c>
      <c r="I52" s="38"/>
      <c r="J52" s="38"/>
      <c r="K52" s="38"/>
      <c r="L52" s="38"/>
      <c r="M52" s="38"/>
      <c r="N52" s="38"/>
      <c r="O52" s="37" t="s">
        <v>138</v>
      </c>
      <c r="P52" s="37" t="s">
        <v>138</v>
      </c>
      <c r="Q52" s="37" t="s">
        <v>138</v>
      </c>
      <c r="R52" s="37" t="s">
        <v>138</v>
      </c>
      <c r="S52" s="37" t="s">
        <v>138</v>
      </c>
      <c r="T52" s="37" t="s">
        <v>138</v>
      </c>
      <c r="U52" s="37" t="s">
        <v>138</v>
      </c>
      <c r="V52" s="37" t="s">
        <v>138</v>
      </c>
      <c r="W52" s="37" t="s">
        <v>138</v>
      </c>
      <c r="X52" s="37" t="s">
        <v>138</v>
      </c>
      <c r="Y52" s="37" t="s">
        <v>138</v>
      </c>
      <c r="Z52" s="37" t="s">
        <v>195</v>
      </c>
      <c r="AA52" s="37" t="s">
        <v>195</v>
      </c>
      <c r="AB52" s="37" t="s">
        <v>195</v>
      </c>
      <c r="AC52" s="210">
        <v>0</v>
      </c>
      <c r="AD52" s="210">
        <v>0</v>
      </c>
      <c r="AE52" s="210">
        <v>95560000</v>
      </c>
      <c r="AF52" s="210">
        <v>62400000</v>
      </c>
      <c r="AG52" s="210">
        <v>19400000</v>
      </c>
      <c r="AH52" s="210">
        <v>0</v>
      </c>
      <c r="AI52" s="129"/>
    </row>
    <row r="53" spans="1:35" ht="141" customHeight="1" outlineLevel="1" x14ac:dyDescent="0.3">
      <c r="A53" s="187"/>
      <c r="B53" s="221"/>
      <c r="C53" s="174"/>
      <c r="D53" s="213"/>
      <c r="E53" s="9" t="s">
        <v>229</v>
      </c>
      <c r="F53" s="9" t="s">
        <v>215</v>
      </c>
      <c r="G53" s="9" t="s">
        <v>273</v>
      </c>
      <c r="H53" s="229"/>
      <c r="I53" s="38"/>
      <c r="J53" s="38"/>
      <c r="K53" s="38"/>
      <c r="L53" s="38"/>
      <c r="M53" s="38"/>
      <c r="N53" s="38"/>
      <c r="O53" s="223" t="s">
        <v>138</v>
      </c>
      <c r="P53" s="223"/>
      <c r="Q53" s="223"/>
      <c r="R53" s="223"/>
      <c r="S53" s="223"/>
      <c r="T53" s="223"/>
      <c r="U53" s="223"/>
      <c r="V53" s="223"/>
      <c r="W53" s="40"/>
      <c r="X53" s="40"/>
      <c r="Y53" s="40" t="s">
        <v>138</v>
      </c>
      <c r="Z53" s="42">
        <f>'[1]St.Goal 2'!O10</f>
        <v>5</v>
      </c>
      <c r="AA53" s="42">
        <f>'[1]St.Goal 2'!P10</f>
        <v>15</v>
      </c>
      <c r="AB53" s="42">
        <f>'[1]St.Goal 2'!Q10</f>
        <v>25</v>
      </c>
      <c r="AC53" s="210"/>
      <c r="AD53" s="210"/>
      <c r="AE53" s="210"/>
      <c r="AF53" s="210"/>
      <c r="AG53" s="210"/>
      <c r="AH53" s="210"/>
      <c r="AI53" s="129"/>
    </row>
    <row r="54" spans="1:35" ht="82.5" outlineLevel="1" x14ac:dyDescent="0.3">
      <c r="A54" s="157" t="s">
        <v>27</v>
      </c>
      <c r="B54" s="98" t="s">
        <v>415</v>
      </c>
      <c r="C54" s="98" t="s">
        <v>428</v>
      </c>
      <c r="D54" s="89" t="s">
        <v>329</v>
      </c>
      <c r="E54" s="9" t="s">
        <v>274</v>
      </c>
      <c r="F54" s="9" t="s">
        <v>215</v>
      </c>
      <c r="G54" s="9" t="s">
        <v>275</v>
      </c>
      <c r="H54" s="14" t="s">
        <v>462</v>
      </c>
      <c r="I54" s="38"/>
      <c r="J54" s="38"/>
      <c r="K54" s="38"/>
      <c r="L54" s="38"/>
      <c r="M54" s="38"/>
      <c r="N54" s="38"/>
      <c r="O54" s="223" t="s">
        <v>138</v>
      </c>
      <c r="P54" s="223"/>
      <c r="Q54" s="223"/>
      <c r="R54" s="223"/>
      <c r="S54" s="223"/>
      <c r="T54" s="223"/>
      <c r="U54" s="223"/>
      <c r="V54" s="223"/>
      <c r="W54" s="37">
        <f>'[1]St.Goal 2'!L11</f>
        <v>3</v>
      </c>
      <c r="X54" s="37">
        <f>'[1]St.Goal 2'!M11</f>
        <v>5</v>
      </c>
      <c r="Y54" s="37">
        <f>'[1]St.Goal 2'!N11</f>
        <v>7</v>
      </c>
      <c r="Z54" s="37">
        <f>'[1]St.Goal 2'!O11</f>
        <v>10</v>
      </c>
      <c r="AA54" s="37">
        <f>'[1]St.Goal 2'!P11</f>
        <v>12</v>
      </c>
      <c r="AB54" s="37">
        <f>'[1]St.Goal 2'!Q11</f>
        <v>15</v>
      </c>
      <c r="AC54" s="128">
        <v>73000000</v>
      </c>
      <c r="AD54" s="128">
        <v>48000000</v>
      </c>
      <c r="AE54" s="128">
        <v>0</v>
      </c>
      <c r="AF54" s="128">
        <v>0</v>
      </c>
      <c r="AG54" s="128">
        <v>0</v>
      </c>
      <c r="AH54" s="128">
        <v>0</v>
      </c>
      <c r="AI54" s="129"/>
    </row>
    <row r="55" spans="1:35" ht="66" outlineLevel="1" x14ac:dyDescent="0.3">
      <c r="A55" s="187" t="s">
        <v>28</v>
      </c>
      <c r="B55" s="214" t="s">
        <v>358</v>
      </c>
      <c r="C55" s="268"/>
      <c r="D55" s="212" t="s">
        <v>327</v>
      </c>
      <c r="E55" s="1" t="s">
        <v>375</v>
      </c>
      <c r="F55" s="9" t="s">
        <v>201</v>
      </c>
      <c r="G55" s="9"/>
      <c r="H55" s="229" t="s">
        <v>357</v>
      </c>
      <c r="I55" s="38"/>
      <c r="J55" s="38"/>
      <c r="K55" s="38"/>
      <c r="L55" s="38"/>
      <c r="M55" s="38"/>
      <c r="N55" s="38"/>
      <c r="O55" s="190" t="s">
        <v>138</v>
      </c>
      <c r="P55" s="190"/>
      <c r="Q55" s="190"/>
      <c r="R55" s="190"/>
      <c r="S55" s="190"/>
      <c r="T55" s="190"/>
      <c r="U55" s="190"/>
      <c r="V55" s="190"/>
      <c r="W55" s="10">
        <f>'[1]St.Goal 2'!L12</f>
        <v>2</v>
      </c>
      <c r="X55" s="10">
        <f>'[1]St.Goal 2'!M12</f>
        <v>1.5</v>
      </c>
      <c r="Y55" s="10">
        <f>'[1]St.Goal 2'!N12</f>
        <v>1.5</v>
      </c>
      <c r="Z55" s="10">
        <f>'[1]St.Goal 2'!O12</f>
        <v>2.5</v>
      </c>
      <c r="AA55" s="10">
        <f>'[1]St.Goal 2'!P12</f>
        <v>3</v>
      </c>
      <c r="AB55" s="10">
        <f>'[1]St.Goal 2'!Q12</f>
        <v>3</v>
      </c>
      <c r="AC55" s="191">
        <v>198900000</v>
      </c>
      <c r="AD55" s="191">
        <v>121726800</v>
      </c>
      <c r="AE55" s="191">
        <v>93121002.000000015</v>
      </c>
      <c r="AF55" s="191">
        <v>158305703.40000001</v>
      </c>
      <c r="AG55" s="191">
        <v>193766180.96160001</v>
      </c>
      <c r="AH55" s="191">
        <v>197641504.58083203</v>
      </c>
    </row>
    <row r="56" spans="1:35" ht="33" outlineLevel="1" x14ac:dyDescent="0.3">
      <c r="A56" s="187"/>
      <c r="B56" s="214"/>
      <c r="C56" s="268"/>
      <c r="D56" s="212"/>
      <c r="E56" s="9" t="s">
        <v>376</v>
      </c>
      <c r="F56" s="9" t="s">
        <v>201</v>
      </c>
      <c r="G56" s="9"/>
      <c r="H56" s="229"/>
      <c r="I56" s="38"/>
      <c r="J56" s="38"/>
      <c r="K56" s="38"/>
      <c r="L56" s="38"/>
      <c r="M56" s="38"/>
      <c r="N56" s="38"/>
      <c r="O56" s="190" t="s">
        <v>138</v>
      </c>
      <c r="P56" s="190"/>
      <c r="Q56" s="190"/>
      <c r="R56" s="190"/>
      <c r="S56" s="190"/>
      <c r="T56" s="190"/>
      <c r="U56" s="190"/>
      <c r="V56" s="190"/>
      <c r="W56" s="25">
        <f>'[1]St.Goal 2'!L13</f>
        <v>0.5</v>
      </c>
      <c r="X56" s="25">
        <f>'[1]St.Goal 2'!M13</f>
        <v>2</v>
      </c>
      <c r="Y56" s="25">
        <f>'[1]St.Goal 2'!N13</f>
        <v>3.5</v>
      </c>
      <c r="Z56" s="25">
        <f>'[1]St.Goal 2'!O13</f>
        <v>6</v>
      </c>
      <c r="AA56" s="25">
        <f>'[1]St.Goal 2'!P13</f>
        <v>9</v>
      </c>
      <c r="AB56" s="25">
        <f>'[1]St.Goal 2'!Q13</f>
        <v>12</v>
      </c>
      <c r="AC56" s="200"/>
      <c r="AD56" s="200"/>
      <c r="AE56" s="200"/>
      <c r="AF56" s="200"/>
      <c r="AG56" s="200"/>
      <c r="AH56" s="200"/>
    </row>
    <row r="57" spans="1:35" ht="49.5" outlineLevel="1" x14ac:dyDescent="0.3">
      <c r="A57" s="172" t="s">
        <v>29</v>
      </c>
      <c r="B57" s="218" t="s">
        <v>429</v>
      </c>
      <c r="C57" s="230"/>
      <c r="D57" s="212" t="s">
        <v>328</v>
      </c>
      <c r="E57" s="9" t="s">
        <v>377</v>
      </c>
      <c r="F57" s="9" t="s">
        <v>201</v>
      </c>
      <c r="G57" s="9"/>
      <c r="H57" s="207" t="s">
        <v>88</v>
      </c>
      <c r="I57" s="190"/>
      <c r="J57" s="190"/>
      <c r="K57" s="225"/>
      <c r="L57" s="225"/>
      <c r="M57" s="225"/>
      <c r="N57" s="225"/>
      <c r="O57" s="190" t="s">
        <v>138</v>
      </c>
      <c r="P57" s="190"/>
      <c r="Q57" s="190"/>
      <c r="R57" s="190"/>
      <c r="S57" s="190"/>
      <c r="T57" s="190"/>
      <c r="U57" s="190"/>
      <c r="V57" s="190"/>
      <c r="W57" s="10">
        <f>'[1]St.Goal 2'!L14</f>
        <v>0</v>
      </c>
      <c r="X57" s="10">
        <f>'[1]St.Goal 2'!M14</f>
        <v>0</v>
      </c>
      <c r="Y57" s="10">
        <f>'[1]St.Goal 2'!N14</f>
        <v>1</v>
      </c>
      <c r="Z57" s="10">
        <f>'[1]St.Goal 2'!O14</f>
        <v>2</v>
      </c>
      <c r="AA57" s="10">
        <f>'[1]St.Goal 2'!P14</f>
        <v>4</v>
      </c>
      <c r="AB57" s="10">
        <f>'[1]St.Goal 2'!Q14</f>
        <v>6</v>
      </c>
      <c r="AC57" s="191">
        <v>0</v>
      </c>
      <c r="AD57" s="191">
        <v>0</v>
      </c>
      <c r="AE57" s="191">
        <v>100000000</v>
      </c>
      <c r="AF57" s="191">
        <v>85000000</v>
      </c>
      <c r="AG57" s="191">
        <v>65000000</v>
      </c>
      <c r="AH57" s="191">
        <v>50000000</v>
      </c>
    </row>
    <row r="58" spans="1:35" ht="99" outlineLevel="1" x14ac:dyDescent="0.3">
      <c r="A58" s="219"/>
      <c r="B58" s="218"/>
      <c r="C58" s="230"/>
      <c r="D58" s="212"/>
      <c r="E58" s="9" t="s">
        <v>378</v>
      </c>
      <c r="F58" s="9" t="s">
        <v>206</v>
      </c>
      <c r="G58" s="9" t="s">
        <v>269</v>
      </c>
      <c r="H58" s="207"/>
      <c r="I58" s="190"/>
      <c r="J58" s="190"/>
      <c r="K58" s="225"/>
      <c r="L58" s="225"/>
      <c r="M58" s="225"/>
      <c r="N58" s="225"/>
      <c r="O58" s="190" t="s">
        <v>138</v>
      </c>
      <c r="P58" s="190"/>
      <c r="Q58" s="190"/>
      <c r="R58" s="190"/>
      <c r="S58" s="190"/>
      <c r="T58" s="190"/>
      <c r="U58" s="190"/>
      <c r="V58" s="190"/>
      <c r="W58" s="31">
        <f>'[1]St.Goal 2'!L15</f>
        <v>0</v>
      </c>
      <c r="X58" s="31">
        <f>'[1]St.Goal 2'!M15</f>
        <v>0</v>
      </c>
      <c r="Y58" s="31">
        <f>'[1]St.Goal 2'!N15</f>
        <v>0.05</v>
      </c>
      <c r="Z58" s="31">
        <f>'[1]St.Goal 2'!O15</f>
        <v>0.15</v>
      </c>
      <c r="AA58" s="31">
        <f>'[1]St.Goal 2'!P15</f>
        <v>0.25</v>
      </c>
      <c r="AB58" s="31">
        <f>'[1]St.Goal 2'!Q15</f>
        <v>0.4</v>
      </c>
      <c r="AC58" s="191"/>
      <c r="AD58" s="191"/>
      <c r="AE58" s="191"/>
      <c r="AF58" s="191"/>
      <c r="AG58" s="191"/>
      <c r="AH58" s="191"/>
    </row>
    <row r="59" spans="1:35" ht="66" outlineLevel="1" x14ac:dyDescent="0.3">
      <c r="A59" s="220"/>
      <c r="B59" s="218"/>
      <c r="C59" s="230"/>
      <c r="D59" s="212"/>
      <c r="E59" s="9" t="s">
        <v>379</v>
      </c>
      <c r="F59" s="9" t="s">
        <v>205</v>
      </c>
      <c r="G59" s="9" t="s">
        <v>270</v>
      </c>
      <c r="H59" s="207"/>
      <c r="I59" s="190"/>
      <c r="J59" s="190"/>
      <c r="K59" s="225"/>
      <c r="L59" s="225"/>
      <c r="M59" s="225"/>
      <c r="N59" s="225"/>
      <c r="O59" s="190" t="s">
        <v>138</v>
      </c>
      <c r="P59" s="190"/>
      <c r="Q59" s="190"/>
      <c r="R59" s="190"/>
      <c r="S59" s="190"/>
      <c r="T59" s="190"/>
      <c r="U59" s="190"/>
      <c r="V59" s="190"/>
      <c r="W59" s="27">
        <f>'[1]St.Goal 2'!L16</f>
        <v>0</v>
      </c>
      <c r="X59" s="27">
        <f>'[1]St.Goal 2'!M16</f>
        <v>0</v>
      </c>
      <c r="Y59" s="27">
        <f>'[1]St.Goal 2'!N16</f>
        <v>5.0000000000000001E-3</v>
      </c>
      <c r="Z59" s="27">
        <f>'[1]St.Goal 2'!O16</f>
        <v>1.4999999999999999E-2</v>
      </c>
      <c r="AA59" s="27">
        <f>'[1]St.Goal 2'!P16</f>
        <v>3.5000000000000003E-2</v>
      </c>
      <c r="AB59" s="27">
        <f>'[1]St.Goal 2'!Q16</f>
        <v>0.06</v>
      </c>
      <c r="AC59" s="191"/>
      <c r="AD59" s="191"/>
      <c r="AE59" s="191"/>
      <c r="AF59" s="191"/>
      <c r="AG59" s="191"/>
      <c r="AH59" s="191"/>
    </row>
    <row r="60" spans="1:35" ht="66" outlineLevel="1" x14ac:dyDescent="0.3">
      <c r="A60" s="187" t="s">
        <v>30</v>
      </c>
      <c r="B60" s="221" t="s">
        <v>430</v>
      </c>
      <c r="C60" s="264" t="s">
        <v>431</v>
      </c>
      <c r="D60" s="212" t="s">
        <v>328</v>
      </c>
      <c r="E60" s="9" t="s">
        <v>380</v>
      </c>
      <c r="F60" s="9" t="s">
        <v>106</v>
      </c>
      <c r="G60" s="9"/>
      <c r="H60" s="229" t="s">
        <v>355</v>
      </c>
      <c r="I60" s="190"/>
      <c r="J60" s="190"/>
      <c r="K60" s="225"/>
      <c r="L60" s="225"/>
      <c r="M60" s="225"/>
      <c r="N60" s="225"/>
      <c r="O60" s="190" t="s">
        <v>138</v>
      </c>
      <c r="P60" s="190"/>
      <c r="Q60" s="190"/>
      <c r="R60" s="190"/>
      <c r="S60" s="190"/>
      <c r="T60" s="190"/>
      <c r="U60" s="190"/>
      <c r="V60" s="190"/>
      <c r="W60" s="24"/>
      <c r="X60" s="24"/>
      <c r="Y60" s="24">
        <f>'[1]St.Goal 2'!N28</f>
        <v>105</v>
      </c>
      <c r="Z60" s="24">
        <f>'[1]St.Goal 2'!O28</f>
        <v>240</v>
      </c>
      <c r="AA60" s="24">
        <f>'[1]St.Goal 2'!P28</f>
        <v>360</v>
      </c>
      <c r="AB60" s="24">
        <f>'[1]St.Goal 2'!Q28</f>
        <v>600</v>
      </c>
      <c r="AC60" s="191"/>
      <c r="AD60" s="191"/>
      <c r="AE60" s="191"/>
      <c r="AF60" s="191"/>
      <c r="AG60" s="191"/>
      <c r="AH60" s="191"/>
    </row>
    <row r="61" spans="1:35" ht="148.5" outlineLevel="1" x14ac:dyDescent="0.3">
      <c r="A61" s="187"/>
      <c r="B61" s="221"/>
      <c r="C61" s="264"/>
      <c r="D61" s="212"/>
      <c r="E61" s="9" t="s">
        <v>381</v>
      </c>
      <c r="F61" s="9" t="s">
        <v>206</v>
      </c>
      <c r="G61" s="9" t="s">
        <v>271</v>
      </c>
      <c r="H61" s="229"/>
      <c r="I61" s="190"/>
      <c r="J61" s="190"/>
      <c r="K61" s="225"/>
      <c r="L61" s="225"/>
      <c r="M61" s="225"/>
      <c r="N61" s="225"/>
      <c r="O61" s="190" t="s">
        <v>138</v>
      </c>
      <c r="P61" s="190"/>
      <c r="Q61" s="190"/>
      <c r="R61" s="190"/>
      <c r="S61" s="190"/>
      <c r="T61" s="190"/>
      <c r="U61" s="190"/>
      <c r="V61" s="190"/>
      <c r="W61" s="43"/>
      <c r="X61" s="43"/>
      <c r="Y61" s="31">
        <f>'[1]St.Goal 2'!N29</f>
        <v>0.1</v>
      </c>
      <c r="Z61" s="31">
        <f>'[1]St.Goal 2'!O29</f>
        <v>0.2</v>
      </c>
      <c r="AA61" s="31">
        <f>'[1]St.Goal 2'!P29</f>
        <v>0.35</v>
      </c>
      <c r="AB61" s="31">
        <f>'[1]St.Goal 2'!Q29</f>
        <v>0.5</v>
      </c>
      <c r="AC61" s="191"/>
      <c r="AD61" s="191"/>
      <c r="AE61" s="191"/>
      <c r="AF61" s="191"/>
      <c r="AG61" s="191"/>
      <c r="AH61" s="191"/>
    </row>
    <row r="62" spans="1:35" ht="66" outlineLevel="1" x14ac:dyDescent="0.3">
      <c r="A62" s="187" t="s">
        <v>44</v>
      </c>
      <c r="B62" s="221" t="s">
        <v>449</v>
      </c>
      <c r="C62" s="264" t="s">
        <v>431</v>
      </c>
      <c r="D62" s="213" t="s">
        <v>328</v>
      </c>
      <c r="E62" s="1" t="s">
        <v>382</v>
      </c>
      <c r="F62" s="9" t="s">
        <v>106</v>
      </c>
      <c r="G62" s="9"/>
      <c r="H62" s="229" t="s">
        <v>355</v>
      </c>
      <c r="I62" s="190"/>
      <c r="J62" s="190"/>
      <c r="K62" s="225"/>
      <c r="L62" s="225"/>
      <c r="M62" s="225"/>
      <c r="N62" s="225"/>
      <c r="O62" s="190" t="s">
        <v>138</v>
      </c>
      <c r="P62" s="190"/>
      <c r="Q62" s="190"/>
      <c r="R62" s="190"/>
      <c r="S62" s="190"/>
      <c r="T62" s="190"/>
      <c r="U62" s="190"/>
      <c r="V62" s="190"/>
      <c r="Y62" s="24">
        <f>'[1]St.Goal 2'!N30</f>
        <v>3.5</v>
      </c>
      <c r="Z62" s="24">
        <f>'[1]St.Goal 2'!O30</f>
        <v>6</v>
      </c>
      <c r="AA62" s="24">
        <f>'[1]St.Goal 2'!P30</f>
        <v>9</v>
      </c>
      <c r="AB62" s="24">
        <f>'[1]St.Goal 2'!Q30</f>
        <v>12</v>
      </c>
      <c r="AC62" s="191"/>
      <c r="AD62" s="191"/>
      <c r="AE62" s="191"/>
      <c r="AF62" s="191"/>
      <c r="AG62" s="191"/>
      <c r="AH62" s="191"/>
    </row>
    <row r="63" spans="1:35" ht="49.5" outlineLevel="1" x14ac:dyDescent="0.3">
      <c r="A63" s="187"/>
      <c r="B63" s="221"/>
      <c r="C63" s="264"/>
      <c r="D63" s="213"/>
      <c r="E63" s="9" t="s">
        <v>105</v>
      </c>
      <c r="F63" s="9" t="s">
        <v>201</v>
      </c>
      <c r="G63" s="9"/>
      <c r="H63" s="229"/>
      <c r="I63" s="190"/>
      <c r="J63" s="190"/>
      <c r="K63" s="225"/>
      <c r="L63" s="225"/>
      <c r="M63" s="225"/>
      <c r="N63" s="225"/>
      <c r="O63" s="190" t="s">
        <v>138</v>
      </c>
      <c r="P63" s="190"/>
      <c r="Q63" s="190"/>
      <c r="R63" s="190"/>
      <c r="S63" s="190"/>
      <c r="T63" s="190"/>
      <c r="U63" s="190"/>
      <c r="V63" s="190"/>
      <c r="Y63" s="24">
        <f>'[1]St.Goal 2'!N31</f>
        <v>0.5</v>
      </c>
      <c r="Z63" s="24">
        <f>'[1]St.Goal 2'!O31</f>
        <v>1</v>
      </c>
      <c r="AA63" s="24">
        <f>'[1]St.Goal 2'!P31</f>
        <v>2</v>
      </c>
      <c r="AB63" s="24">
        <f>'[1]St.Goal 2'!Q31</f>
        <v>3</v>
      </c>
      <c r="AC63" s="191"/>
      <c r="AD63" s="191"/>
      <c r="AE63" s="191"/>
      <c r="AF63" s="191"/>
      <c r="AG63" s="191"/>
      <c r="AH63" s="191"/>
    </row>
    <row r="64" spans="1:35" ht="49.5" outlineLevel="1" x14ac:dyDescent="0.3">
      <c r="A64" s="187"/>
      <c r="B64" s="221"/>
      <c r="C64" s="264"/>
      <c r="D64" s="213"/>
      <c r="E64" s="9" t="s">
        <v>223</v>
      </c>
      <c r="F64" s="9" t="s">
        <v>206</v>
      </c>
      <c r="G64" s="9"/>
      <c r="H64" s="229"/>
      <c r="I64" s="190"/>
      <c r="J64" s="190"/>
      <c r="K64" s="225"/>
      <c r="L64" s="225"/>
      <c r="M64" s="225"/>
      <c r="N64" s="225"/>
      <c r="O64" s="190" t="s">
        <v>138</v>
      </c>
      <c r="P64" s="190"/>
      <c r="Q64" s="190"/>
      <c r="R64" s="190"/>
      <c r="S64" s="190"/>
      <c r="T64" s="190"/>
      <c r="U64" s="190"/>
      <c r="V64" s="190"/>
      <c r="W64" s="31"/>
      <c r="X64" s="31"/>
      <c r="Y64" s="31">
        <f>'[1]St.Goal 2'!N32</f>
        <v>0.05</v>
      </c>
      <c r="Z64" s="31">
        <f>'[1]St.Goal 2'!O32</f>
        <v>0.15</v>
      </c>
      <c r="AA64" s="31">
        <f>'[1]St.Goal 2'!P32</f>
        <v>0.25</v>
      </c>
      <c r="AB64" s="31">
        <f>'[1]St.Goal 2'!Q32</f>
        <v>0.4</v>
      </c>
      <c r="AC64" s="191"/>
      <c r="AD64" s="191"/>
      <c r="AE64" s="191"/>
      <c r="AF64" s="191"/>
      <c r="AG64" s="191"/>
      <c r="AH64" s="191"/>
    </row>
    <row r="65" spans="1:91 16378:16384" ht="49.5" outlineLevel="1" x14ac:dyDescent="0.3">
      <c r="A65" s="157" t="s">
        <v>59</v>
      </c>
      <c r="B65" s="98" t="s">
        <v>230</v>
      </c>
      <c r="C65" s="98" t="s">
        <v>333</v>
      </c>
      <c r="D65" s="89" t="s">
        <v>327</v>
      </c>
      <c r="E65" s="9" t="s">
        <v>383</v>
      </c>
      <c r="F65" s="9" t="s">
        <v>201</v>
      </c>
      <c r="G65" s="9"/>
      <c r="H65" s="9" t="s">
        <v>88</v>
      </c>
      <c r="I65" s="34"/>
      <c r="J65" s="34"/>
      <c r="K65" s="34"/>
      <c r="L65" s="34"/>
      <c r="M65" s="34"/>
      <c r="N65" s="34"/>
      <c r="O65" s="10" t="s">
        <v>138</v>
      </c>
      <c r="P65" s="10" t="s">
        <v>138</v>
      </c>
      <c r="Q65" s="10" t="s">
        <v>138</v>
      </c>
      <c r="R65" s="10" t="s">
        <v>138</v>
      </c>
      <c r="S65" s="10" t="s">
        <v>138</v>
      </c>
      <c r="T65" s="10" t="s">
        <v>138</v>
      </c>
      <c r="U65" s="10" t="s">
        <v>138</v>
      </c>
      <c r="V65" s="10" t="s">
        <v>138</v>
      </c>
      <c r="W65" s="10" t="s">
        <v>195</v>
      </c>
      <c r="X65" s="10" t="s">
        <v>195</v>
      </c>
      <c r="Y65" s="10" t="s">
        <v>195</v>
      </c>
      <c r="Z65" s="10" t="s">
        <v>195</v>
      </c>
      <c r="AA65" s="10" t="s">
        <v>195</v>
      </c>
      <c r="AB65" s="10" t="s">
        <v>195</v>
      </c>
      <c r="AC65" s="123">
        <v>12000000</v>
      </c>
      <c r="AD65" s="123">
        <v>3000000</v>
      </c>
      <c r="AE65" s="123">
        <v>3000000</v>
      </c>
      <c r="AF65" s="123">
        <v>3000000</v>
      </c>
      <c r="AG65" s="123">
        <v>3000000</v>
      </c>
      <c r="AH65" s="123">
        <v>3000000</v>
      </c>
    </row>
    <row r="66" spans="1:91 16378:16384" s="8" customFormat="1" ht="49.5" x14ac:dyDescent="0.3">
      <c r="A66" s="188" t="s">
        <v>60</v>
      </c>
      <c r="B66" s="231" t="s">
        <v>107</v>
      </c>
      <c r="C66" s="231"/>
      <c r="D66" s="95"/>
      <c r="E66" s="63" t="s">
        <v>139</v>
      </c>
      <c r="F66" s="63" t="s">
        <v>207</v>
      </c>
      <c r="G66" s="63" t="s">
        <v>301</v>
      </c>
      <c r="H66" s="63"/>
      <c r="I66" s="64"/>
      <c r="J66" s="64"/>
      <c r="K66" s="64"/>
      <c r="L66" s="64"/>
      <c r="M66" s="64"/>
      <c r="N66" s="64"/>
      <c r="O66" s="56">
        <f>+'[2]Monitoring indicators'!D11</f>
        <v>0.36085297465604188</v>
      </c>
      <c r="P66" s="56">
        <f>+'[2]Monitoring indicators'!E11</f>
        <v>0.36705646827847044</v>
      </c>
      <c r="Q66" s="56">
        <f>+'[2]Monitoring indicators'!F11</f>
        <v>0.37976363877998592</v>
      </c>
      <c r="R66" s="56">
        <f>+'[2]Monitoring indicators'!G11</f>
        <v>0.37032500812638219</v>
      </c>
      <c r="S66" s="56">
        <f>+'[2]Monitoring indicators'!H11</f>
        <v>0.38809229245034155</v>
      </c>
      <c r="T66" s="56">
        <f>+'[2]Monitoring indicators'!I11</f>
        <v>0.29959984799925271</v>
      </c>
      <c r="U66" s="56">
        <f>+'[2]Monitoring indicators'!J11</f>
        <v>0.24701126865126702</v>
      </c>
      <c r="V66" s="64"/>
      <c r="W66" s="56">
        <f>'[1]St.Goal 2'!L34</f>
        <v>0.25</v>
      </c>
      <c r="X66" s="56">
        <f>'[1]St.Goal 2'!M34</f>
        <v>0.26500000000000001</v>
      </c>
      <c r="Y66" s="56">
        <f>'[1]St.Goal 2'!N34</f>
        <v>0.29499999999999998</v>
      </c>
      <c r="Z66" s="56">
        <f>'[1]St.Goal 2'!O34</f>
        <v>0.33</v>
      </c>
      <c r="AA66" s="56">
        <f>'[1]St.Goal 2'!P34</f>
        <v>0.38</v>
      </c>
      <c r="AB66" s="56">
        <f>'[1]St.Goal 2'!Q34</f>
        <v>0.45</v>
      </c>
      <c r="AC66" s="204">
        <f t="shared" ref="AC66:AH66" si="7">SUM(AC69:AC70)</f>
        <v>0</v>
      </c>
      <c r="AD66" s="204">
        <f t="shared" si="7"/>
        <v>0</v>
      </c>
      <c r="AE66" s="204">
        <f t="shared" si="7"/>
        <v>170970000</v>
      </c>
      <c r="AF66" s="204">
        <f t="shared" si="7"/>
        <v>185260000</v>
      </c>
      <c r="AG66" s="204">
        <f t="shared" si="7"/>
        <v>180000000</v>
      </c>
      <c r="AH66" s="204">
        <f t="shared" si="7"/>
        <v>200000000</v>
      </c>
      <c r="AI66" s="110"/>
      <c r="AJ66" s="114"/>
      <c r="AK66" s="114"/>
      <c r="AL66" s="114"/>
      <c r="AM66" s="114"/>
      <c r="AN66" s="114"/>
      <c r="AO66" s="114"/>
      <c r="AP66" s="75"/>
      <c r="AQ66" s="75"/>
      <c r="AR66" s="75"/>
      <c r="AS66" s="75"/>
      <c r="AT66" s="75"/>
      <c r="AU66" s="75"/>
      <c r="AV66" s="75"/>
      <c r="AW66" s="75"/>
      <c r="AX66" s="75"/>
      <c r="AY66" s="75"/>
      <c r="AZ66" s="75"/>
      <c r="BA66" s="75"/>
      <c r="BB66" s="75"/>
      <c r="BC66" s="75"/>
      <c r="BD66" s="75"/>
      <c r="BE66" s="75"/>
      <c r="BF66" s="75"/>
      <c r="BG66" s="75"/>
      <c r="BH66" s="75"/>
      <c r="BI66" s="75"/>
      <c r="BJ66" s="75"/>
      <c r="BK66" s="75"/>
      <c r="BL66" s="75"/>
      <c r="BM66" s="75"/>
      <c r="BN66" s="75"/>
      <c r="BO66" s="75"/>
      <c r="BP66" s="75"/>
      <c r="BQ66" s="75"/>
      <c r="BR66" s="75"/>
      <c r="BS66" s="75"/>
      <c r="BT66" s="75"/>
      <c r="BU66" s="75"/>
      <c r="BV66" s="75"/>
      <c r="BW66" s="75"/>
      <c r="BX66" s="75"/>
      <c r="BY66" s="75"/>
      <c r="BZ66" s="75"/>
      <c r="CA66" s="75"/>
      <c r="CB66" s="75"/>
      <c r="CC66" s="75"/>
      <c r="CD66" s="75"/>
      <c r="CE66" s="75"/>
      <c r="CF66" s="75"/>
      <c r="CG66" s="75"/>
      <c r="CH66" s="75"/>
      <c r="CI66" s="75"/>
      <c r="CJ66" s="75"/>
      <c r="CK66" s="75"/>
      <c r="CL66" s="75"/>
      <c r="CM66" s="75"/>
    </row>
    <row r="67" spans="1:91 16378:16384" s="8" customFormat="1" ht="49.5" x14ac:dyDescent="0.3">
      <c r="A67" s="188"/>
      <c r="B67" s="231"/>
      <c r="C67" s="231"/>
      <c r="D67" s="95"/>
      <c r="E67" s="57" t="s">
        <v>108</v>
      </c>
      <c r="F67" s="57" t="s">
        <v>207</v>
      </c>
      <c r="G67" s="57" t="s">
        <v>302</v>
      </c>
      <c r="H67" s="57"/>
      <c r="I67" s="65"/>
      <c r="J67" s="65"/>
      <c r="K67" s="65"/>
      <c r="L67" s="65"/>
      <c r="M67" s="65"/>
      <c r="N67" s="65"/>
      <c r="O67" s="66"/>
      <c r="P67" s="66">
        <f>+'[2]Monitoring indicators'!E13</f>
        <v>2.1463307474921747</v>
      </c>
      <c r="Q67" s="66">
        <f>+'[2]Monitoring indicators'!F13</f>
        <v>2.1118184581849393</v>
      </c>
      <c r="R67" s="66">
        <f>+'[2]Monitoring indicators'!G13</f>
        <v>1.5092736159042122</v>
      </c>
      <c r="S67" s="66">
        <f>+'[2]Monitoring indicators'!H13</f>
        <v>1.9608135723027456</v>
      </c>
      <c r="T67" s="66">
        <f>+'[2]Monitoring indicators'!I13</f>
        <v>3.2775060526277757</v>
      </c>
      <c r="U67" s="67"/>
      <c r="V67" s="64"/>
      <c r="W67" s="68">
        <f>'[1]St.Goal 2'!L35</f>
        <v>3</v>
      </c>
      <c r="X67" s="68">
        <f>'[1]St.Goal 2'!M35</f>
        <v>3.24</v>
      </c>
      <c r="Y67" s="68">
        <f>'[1]St.Goal 2'!N35</f>
        <v>3.4800000000000004</v>
      </c>
      <c r="Z67" s="68">
        <f>'[1]St.Goal 2'!O35</f>
        <v>3.7200000000000006</v>
      </c>
      <c r="AA67" s="68">
        <f>'[1]St.Goal 2'!P35</f>
        <v>3.9600000000000009</v>
      </c>
      <c r="AB67" s="68">
        <f>'[1]St.Goal 2'!Q35</f>
        <v>4.2</v>
      </c>
      <c r="AC67" s="205"/>
      <c r="AD67" s="205"/>
      <c r="AE67" s="205"/>
      <c r="AF67" s="205"/>
      <c r="AG67" s="205"/>
      <c r="AH67" s="205"/>
      <c r="AI67" s="110"/>
      <c r="AJ67" s="114"/>
      <c r="AK67" s="114"/>
      <c r="AL67" s="114"/>
      <c r="AM67" s="114"/>
      <c r="AN67" s="114"/>
      <c r="AO67" s="114"/>
      <c r="AP67" s="75"/>
      <c r="AQ67" s="75"/>
      <c r="AR67" s="75"/>
      <c r="AS67" s="75"/>
      <c r="AT67" s="75"/>
      <c r="AU67" s="75"/>
      <c r="AV67" s="75"/>
      <c r="AW67" s="75"/>
      <c r="AX67" s="75"/>
      <c r="AY67" s="75"/>
      <c r="AZ67" s="75"/>
      <c r="BA67" s="75"/>
      <c r="BB67" s="75"/>
      <c r="BC67" s="75"/>
      <c r="BD67" s="75"/>
      <c r="BE67" s="75"/>
      <c r="BF67" s="75"/>
      <c r="BG67" s="75"/>
      <c r="BH67" s="75"/>
      <c r="BI67" s="75"/>
      <c r="BJ67" s="75"/>
      <c r="BK67" s="75"/>
      <c r="BL67" s="75"/>
      <c r="BM67" s="75"/>
      <c r="BN67" s="75"/>
      <c r="BO67" s="75"/>
      <c r="BP67" s="75"/>
      <c r="BQ67" s="75"/>
      <c r="BR67" s="75"/>
      <c r="BS67" s="75"/>
      <c r="BT67" s="75"/>
      <c r="BU67" s="75"/>
      <c r="BV67" s="75"/>
      <c r="BW67" s="75"/>
      <c r="BX67" s="75"/>
      <c r="BY67" s="75"/>
      <c r="BZ67" s="75"/>
      <c r="CA67" s="75"/>
      <c r="CB67" s="75"/>
      <c r="CC67" s="75"/>
      <c r="CD67" s="75"/>
      <c r="CE67" s="75"/>
      <c r="CF67" s="75"/>
      <c r="CG67" s="75"/>
      <c r="CH67" s="75"/>
      <c r="CI67" s="75"/>
      <c r="CJ67" s="75"/>
      <c r="CK67" s="75"/>
      <c r="CL67" s="75"/>
      <c r="CM67" s="75"/>
      <c r="XEX67" s="75"/>
      <c r="XEY67" s="75"/>
      <c r="XEZ67" s="75"/>
      <c r="XFA67" s="75"/>
      <c r="XFB67" s="75"/>
      <c r="XFC67" s="75"/>
      <c r="XFD67" s="75"/>
    </row>
    <row r="68" spans="1:91 16378:16384" s="8" customFormat="1" ht="82.5" x14ac:dyDescent="0.3">
      <c r="A68" s="188"/>
      <c r="B68" s="231"/>
      <c r="C68" s="231"/>
      <c r="D68" s="95"/>
      <c r="E68" s="63" t="s">
        <v>140</v>
      </c>
      <c r="F68" s="63" t="s">
        <v>208</v>
      </c>
      <c r="G68" s="63" t="s">
        <v>303</v>
      </c>
      <c r="H68" s="63"/>
      <c r="I68" s="64"/>
      <c r="J68" s="64"/>
      <c r="K68" s="64"/>
      <c r="L68" s="64"/>
      <c r="M68" s="64"/>
      <c r="N68" s="64"/>
      <c r="O68" s="64">
        <v>-0.42</v>
      </c>
      <c r="P68" s="64">
        <v>-0.42</v>
      </c>
      <c r="Q68" s="64">
        <v>-0.31</v>
      </c>
      <c r="R68" s="64">
        <v>-0.34</v>
      </c>
      <c r="S68" s="64">
        <v>-0.52</v>
      </c>
      <c r="T68" s="64"/>
      <c r="U68" s="64"/>
      <c r="V68" s="64"/>
      <c r="W68" s="68">
        <f>'[1]St.Goal 2'!L36</f>
        <v>-0.46</v>
      </c>
      <c r="X68" s="68">
        <f>'[1]St.Goal 2'!M36</f>
        <v>-0.4</v>
      </c>
      <c r="Y68" s="68">
        <f>'[1]St.Goal 2'!N36</f>
        <v>-0.3</v>
      </c>
      <c r="Z68" s="68">
        <f>'[1]St.Goal 2'!O36</f>
        <v>-0.15</v>
      </c>
      <c r="AA68" s="68">
        <f>'[1]St.Goal 2'!P36</f>
        <v>5.0000000000000001E-3</v>
      </c>
      <c r="AB68" s="68">
        <f>'[1]St.Goal 2'!Q36</f>
        <v>0.24</v>
      </c>
      <c r="AC68" s="205"/>
      <c r="AD68" s="205"/>
      <c r="AE68" s="205"/>
      <c r="AF68" s="205"/>
      <c r="AG68" s="205"/>
      <c r="AH68" s="205"/>
      <c r="AI68" s="110"/>
      <c r="AJ68" s="114"/>
      <c r="AK68" s="114"/>
      <c r="AL68" s="114"/>
      <c r="AM68" s="114"/>
      <c r="AN68" s="114"/>
      <c r="AO68" s="114"/>
      <c r="AP68" s="75"/>
      <c r="AQ68" s="75"/>
      <c r="AR68" s="75"/>
      <c r="AS68" s="75"/>
      <c r="AT68" s="75"/>
      <c r="AU68" s="75"/>
      <c r="AV68" s="75"/>
      <c r="AW68" s="75"/>
      <c r="AX68" s="75"/>
      <c r="AY68" s="75"/>
      <c r="AZ68" s="75"/>
      <c r="BA68" s="75"/>
      <c r="BB68" s="75"/>
      <c r="BC68" s="75"/>
      <c r="BD68" s="75"/>
      <c r="BE68" s="75"/>
      <c r="BF68" s="75"/>
      <c r="BG68" s="75"/>
      <c r="BH68" s="75"/>
      <c r="BI68" s="75"/>
      <c r="BJ68" s="75"/>
      <c r="BK68" s="75"/>
      <c r="BL68" s="75"/>
      <c r="BM68" s="75"/>
      <c r="BN68" s="75"/>
      <c r="BO68" s="75"/>
      <c r="BP68" s="75"/>
      <c r="BQ68" s="75"/>
      <c r="BR68" s="75"/>
      <c r="BS68" s="75"/>
      <c r="BT68" s="75"/>
      <c r="BU68" s="75"/>
      <c r="BV68" s="75"/>
      <c r="BW68" s="75"/>
      <c r="BX68" s="75"/>
      <c r="BY68" s="75"/>
      <c r="BZ68" s="75"/>
      <c r="CA68" s="75"/>
      <c r="CB68" s="75"/>
      <c r="CC68" s="75"/>
      <c r="CD68" s="75"/>
      <c r="CE68" s="75"/>
      <c r="CF68" s="75"/>
      <c r="CG68" s="75"/>
      <c r="CH68" s="75"/>
      <c r="CI68" s="75"/>
      <c r="CJ68" s="75"/>
      <c r="CK68" s="75"/>
      <c r="CL68" s="75"/>
      <c r="CM68" s="75"/>
      <c r="XEX68" s="75"/>
      <c r="XEY68" s="75"/>
      <c r="XEZ68" s="75"/>
      <c r="XFA68" s="75"/>
      <c r="XFB68" s="75"/>
      <c r="XFC68" s="75"/>
      <c r="XFD68" s="75"/>
    </row>
    <row r="69" spans="1:91 16378:16384" ht="99" outlineLevel="1" x14ac:dyDescent="0.3">
      <c r="A69" s="157" t="s">
        <v>37</v>
      </c>
      <c r="B69" s="102" t="s">
        <v>141</v>
      </c>
      <c r="C69" s="102" t="s">
        <v>444</v>
      </c>
      <c r="D69" s="89" t="s">
        <v>327</v>
      </c>
      <c r="E69" s="9" t="s">
        <v>214</v>
      </c>
      <c r="F69" s="9" t="s">
        <v>207</v>
      </c>
      <c r="G69" s="9" t="s">
        <v>285</v>
      </c>
      <c r="H69" s="9" t="s">
        <v>88</v>
      </c>
      <c r="I69" s="45"/>
      <c r="J69" s="45"/>
      <c r="K69" s="44"/>
      <c r="L69" s="44"/>
      <c r="M69" s="44"/>
      <c r="N69" s="44"/>
      <c r="O69" s="24">
        <f>'[3]FINAL-COMBINED'!M74</f>
        <v>1040.3763053930545</v>
      </c>
      <c r="P69" s="24">
        <f>'[3]FINAL-COMBINED'!N74</f>
        <v>808.98861762530066</v>
      </c>
      <c r="Q69" s="24">
        <f>'[3]FINAL-COMBINED'!O74</f>
        <v>507.48166151761848</v>
      </c>
      <c r="R69" s="24">
        <f>'[3]FINAL-COMBINED'!P74</f>
        <v>916.3551756155988</v>
      </c>
      <c r="S69" s="24">
        <f>'[3]FINAL-COMBINED'!Q74</f>
        <v>922.2471427182661</v>
      </c>
      <c r="T69" s="24">
        <f>'[3]FINAL-COMBINED'!R74</f>
        <v>369.17683037151079</v>
      </c>
      <c r="U69" s="24">
        <f>'[3]FINAL-COMBINED'!S74</f>
        <v>635.82217002352354</v>
      </c>
      <c r="V69" s="24"/>
      <c r="W69" s="24">
        <f>'[1]St.Goal 2'!L39</f>
        <v>855.82217002352354</v>
      </c>
      <c r="X69" s="24">
        <f>'[1]St.Goal 2'!M39</f>
        <v>805.82217002352354</v>
      </c>
      <c r="Y69" s="24">
        <f>'[1]St.Goal 2'!N39</f>
        <v>735.82217002352354</v>
      </c>
      <c r="Z69" s="24">
        <f>'[1]St.Goal 2'!O39</f>
        <v>645.82217002352354</v>
      </c>
      <c r="AA69" s="24">
        <f>'[1]St.Goal 2'!P39</f>
        <v>535.82217002352354</v>
      </c>
      <c r="AB69" s="24">
        <f>'[1]St.Goal 2'!Q39</f>
        <v>405.82217002352354</v>
      </c>
      <c r="AC69" s="123">
        <v>0</v>
      </c>
      <c r="AD69" s="123">
        <v>0</v>
      </c>
      <c r="AE69" s="123">
        <v>27970000</v>
      </c>
      <c r="AF69" s="123">
        <v>10260000</v>
      </c>
      <c r="AG69" s="123">
        <v>0</v>
      </c>
      <c r="AH69" s="123">
        <v>0</v>
      </c>
    </row>
    <row r="70" spans="1:91 16378:16384" ht="115.5" outlineLevel="1" x14ac:dyDescent="0.3">
      <c r="A70" s="157" t="s">
        <v>22</v>
      </c>
      <c r="B70" s="102" t="s">
        <v>416</v>
      </c>
      <c r="C70" s="102" t="s">
        <v>443</v>
      </c>
      <c r="D70" s="89" t="s">
        <v>328</v>
      </c>
      <c r="E70" s="9" t="s">
        <v>384</v>
      </c>
      <c r="F70" s="9" t="s">
        <v>184</v>
      </c>
      <c r="G70" s="9" t="s">
        <v>286</v>
      </c>
      <c r="H70" s="9" t="s">
        <v>88</v>
      </c>
      <c r="K70" s="34"/>
      <c r="L70" s="34"/>
      <c r="M70" s="34"/>
      <c r="N70" s="34"/>
      <c r="O70" s="190" t="s">
        <v>138</v>
      </c>
      <c r="P70" s="190"/>
      <c r="Q70" s="190"/>
      <c r="R70" s="190"/>
      <c r="S70" s="190"/>
      <c r="T70" s="190"/>
      <c r="U70" s="190"/>
      <c r="V70" s="190"/>
      <c r="W70" s="25"/>
      <c r="X70" s="25"/>
      <c r="Y70" s="25">
        <f>'[1]St.Goal 2'!N42</f>
        <v>0.2</v>
      </c>
      <c r="Z70" s="25">
        <f>'[1]St.Goal 2'!O42</f>
        <v>0.4</v>
      </c>
      <c r="AA70" s="25">
        <f>'[1]St.Goal 2'!P42</f>
        <v>0.7</v>
      </c>
      <c r="AB70" s="25">
        <f>'[1]St.Goal 2'!Q42</f>
        <v>1</v>
      </c>
      <c r="AC70" s="123">
        <v>0</v>
      </c>
      <c r="AD70" s="123">
        <v>0</v>
      </c>
      <c r="AE70" s="123">
        <v>143000000</v>
      </c>
      <c r="AF70" s="123">
        <v>175000000</v>
      </c>
      <c r="AG70" s="123">
        <v>180000000</v>
      </c>
      <c r="AH70" s="123">
        <v>200000000</v>
      </c>
    </row>
    <row r="71" spans="1:91 16378:16384" s="8" customFormat="1" ht="66" x14ac:dyDescent="0.3">
      <c r="A71" s="159" t="s">
        <v>5</v>
      </c>
      <c r="B71" s="105" t="s">
        <v>109</v>
      </c>
      <c r="C71" s="105"/>
      <c r="D71" s="95"/>
      <c r="E71" s="57" t="s">
        <v>288</v>
      </c>
      <c r="F71" s="57" t="s">
        <v>207</v>
      </c>
      <c r="G71" s="57" t="s">
        <v>287</v>
      </c>
      <c r="H71" s="57"/>
      <c r="I71" s="65"/>
      <c r="J71" s="65"/>
      <c r="K71" s="65"/>
      <c r="L71" s="65"/>
      <c r="M71" s="65"/>
      <c r="N71" s="65"/>
      <c r="O71" s="69">
        <f>+'[2]Monitoring indicators'!D15</f>
        <v>0.44436565666522132</v>
      </c>
      <c r="P71" s="69">
        <f>+'[2]Monitoring indicators'!E15</f>
        <v>0.46146524085784174</v>
      </c>
      <c r="Q71" s="69">
        <f>+'[2]Monitoring indicators'!F15</f>
        <v>0.42365167620425004</v>
      </c>
      <c r="R71" s="69">
        <f>+'[2]Monitoring indicators'!G15</f>
        <v>0.41402940183708298</v>
      </c>
      <c r="S71" s="69">
        <f>+'[2]Monitoring indicators'!H15</f>
        <v>0.3822357570569907</v>
      </c>
      <c r="T71" s="69">
        <f>+'[2]Monitoring indicators'!I15</f>
        <v>0.3451926049417785</v>
      </c>
      <c r="U71" s="69">
        <f>+'[2]Monitoring indicators'!J15</f>
        <v>0.46987475892662162</v>
      </c>
      <c r="V71" s="68"/>
      <c r="W71" s="70">
        <f>'[1]St.Goal 2'!L43</f>
        <v>0.54350000000000009</v>
      </c>
      <c r="X71" s="70">
        <f>'[1]St.Goal 2'!M43</f>
        <v>0.54200000000000015</v>
      </c>
      <c r="Y71" s="70">
        <f>'[1]St.Goal 2'!N43</f>
        <v>0.56200000000000017</v>
      </c>
      <c r="Z71" s="70">
        <f>'[1]St.Goal 2'!O43</f>
        <v>0.5920000000000003</v>
      </c>
      <c r="AA71" s="70">
        <f>'[1]St.Goal 2'!P43</f>
        <v>0.61900000000000022</v>
      </c>
      <c r="AB71" s="70">
        <f>'[1]St.Goal 2'!Q43</f>
        <v>0.62000000000000011</v>
      </c>
      <c r="AC71" s="119">
        <f>SUM(AC72:AC83)</f>
        <v>96600000</v>
      </c>
      <c r="AD71" s="119">
        <f t="shared" ref="AD71:AH71" si="8">SUM(AD72:AD83)</f>
        <v>174960000</v>
      </c>
      <c r="AE71" s="119">
        <f t="shared" si="8"/>
        <v>2541360000</v>
      </c>
      <c r="AF71" s="119">
        <f t="shared" si="8"/>
        <v>6744840000</v>
      </c>
      <c r="AG71" s="119">
        <f t="shared" si="8"/>
        <v>14942240000</v>
      </c>
      <c r="AH71" s="119">
        <f t="shared" si="8"/>
        <v>12272020000</v>
      </c>
      <c r="AI71" s="110"/>
      <c r="AJ71" s="114"/>
      <c r="AK71" s="114"/>
      <c r="AL71" s="114"/>
      <c r="AM71" s="114"/>
      <c r="AN71" s="114"/>
      <c r="AO71" s="114"/>
      <c r="AP71" s="75"/>
      <c r="AQ71" s="75"/>
      <c r="AR71" s="75"/>
      <c r="AS71" s="75"/>
      <c r="AT71" s="75"/>
      <c r="AU71" s="75"/>
      <c r="AV71" s="75"/>
      <c r="AW71" s="75"/>
      <c r="AX71" s="75"/>
      <c r="AY71" s="75"/>
      <c r="AZ71" s="75"/>
      <c r="BA71" s="75"/>
      <c r="BB71" s="75"/>
      <c r="BC71" s="75"/>
      <c r="BD71" s="75"/>
      <c r="BE71" s="75"/>
      <c r="BF71" s="75"/>
      <c r="BG71" s="75"/>
      <c r="BH71" s="75"/>
      <c r="BI71" s="75"/>
      <c r="BJ71" s="75"/>
      <c r="BK71" s="75"/>
      <c r="BL71" s="75"/>
      <c r="BM71" s="75"/>
      <c r="BN71" s="75"/>
      <c r="BO71" s="75"/>
      <c r="BP71" s="75"/>
      <c r="BQ71" s="75"/>
      <c r="BR71" s="75"/>
      <c r="BS71" s="75"/>
      <c r="BT71" s="75"/>
      <c r="BU71" s="75"/>
      <c r="BV71" s="75"/>
      <c r="BW71" s="75"/>
      <c r="BX71" s="75"/>
      <c r="BY71" s="75"/>
      <c r="BZ71" s="75"/>
      <c r="CA71" s="75"/>
      <c r="CB71" s="75"/>
      <c r="CC71" s="75"/>
      <c r="CD71" s="75"/>
      <c r="CE71" s="75"/>
      <c r="CF71" s="75"/>
      <c r="CG71" s="75"/>
      <c r="CH71" s="75"/>
      <c r="CI71" s="75"/>
      <c r="CJ71" s="75"/>
      <c r="CK71" s="75"/>
      <c r="CL71" s="75"/>
      <c r="CM71" s="75"/>
    </row>
    <row r="72" spans="1:91 16378:16384" ht="82.5" outlineLevel="1" x14ac:dyDescent="0.3">
      <c r="A72" s="187" t="s">
        <v>6</v>
      </c>
      <c r="B72" s="221" t="s">
        <v>479</v>
      </c>
      <c r="C72" s="221" t="s">
        <v>495</v>
      </c>
      <c r="D72" s="212" t="s">
        <v>328</v>
      </c>
      <c r="E72" s="9" t="s">
        <v>385</v>
      </c>
      <c r="F72" s="9" t="s">
        <v>217</v>
      </c>
      <c r="G72" s="9"/>
      <c r="H72" s="207" t="s">
        <v>360</v>
      </c>
      <c r="I72" s="190"/>
      <c r="J72" s="190"/>
      <c r="K72" s="225"/>
      <c r="L72" s="225"/>
      <c r="M72" s="225"/>
      <c r="N72" s="225"/>
      <c r="O72" s="190" t="s">
        <v>138</v>
      </c>
      <c r="P72" s="190"/>
      <c r="Q72" s="190"/>
      <c r="R72" s="190"/>
      <c r="S72" s="190"/>
      <c r="T72" s="190"/>
      <c r="U72" s="190"/>
      <c r="V72" s="190"/>
      <c r="Y72" s="10">
        <f>'[1]St.Goal 2'!N44</f>
        <v>104</v>
      </c>
      <c r="Z72" s="10">
        <f>'[1]St.Goal 2'!O44</f>
        <v>208</v>
      </c>
      <c r="AA72" s="10">
        <f>'[1]St.Goal 2'!P44</f>
        <v>572</v>
      </c>
      <c r="AB72" s="10">
        <f>'[1]St.Goal 2'!Q44</f>
        <v>728</v>
      </c>
      <c r="AC72" s="191">
        <v>0</v>
      </c>
      <c r="AD72" s="191">
        <v>0</v>
      </c>
      <c r="AE72" s="191">
        <v>2190240000</v>
      </c>
      <c r="AF72" s="191">
        <v>6489600000</v>
      </c>
      <c r="AG72" s="191">
        <v>14277120000</v>
      </c>
      <c r="AH72" s="191">
        <v>11072880000</v>
      </c>
    </row>
    <row r="73" spans="1:91 16378:16384" ht="69" customHeight="1" outlineLevel="1" x14ac:dyDescent="0.3">
      <c r="A73" s="187"/>
      <c r="B73" s="221"/>
      <c r="C73" s="221"/>
      <c r="D73" s="212"/>
      <c r="E73" s="9" t="s">
        <v>386</v>
      </c>
      <c r="F73" s="9" t="s">
        <v>217</v>
      </c>
      <c r="G73" s="9"/>
      <c r="H73" s="207"/>
      <c r="I73" s="190"/>
      <c r="J73" s="190"/>
      <c r="K73" s="225"/>
      <c r="L73" s="225"/>
      <c r="M73" s="225"/>
      <c r="N73" s="225"/>
      <c r="O73" s="190" t="s">
        <v>138</v>
      </c>
      <c r="P73" s="190"/>
      <c r="Q73" s="190"/>
      <c r="R73" s="190"/>
      <c r="S73" s="190"/>
      <c r="T73" s="190"/>
      <c r="U73" s="190"/>
      <c r="V73" s="190"/>
      <c r="Y73" s="10">
        <f>'[1]St.Goal 2'!N45</f>
        <v>2</v>
      </c>
      <c r="Z73" s="10">
        <f>'[1]St.Goal 2'!O45</f>
        <v>4</v>
      </c>
      <c r="AA73" s="10">
        <f>'[1]St.Goal 2'!P45</f>
        <v>6</v>
      </c>
      <c r="AB73" s="10">
        <f>'[1]St.Goal 2'!Q45</f>
        <v>9</v>
      </c>
      <c r="AC73" s="191"/>
      <c r="AD73" s="191"/>
      <c r="AE73" s="191"/>
      <c r="AF73" s="191"/>
      <c r="AG73" s="191"/>
      <c r="AH73" s="191"/>
    </row>
    <row r="74" spans="1:91 16378:16384" ht="86.25" customHeight="1" outlineLevel="1" x14ac:dyDescent="0.3">
      <c r="A74" s="187"/>
      <c r="B74" s="221"/>
      <c r="C74" s="221"/>
      <c r="D74" s="212"/>
      <c r="E74" s="9" t="s">
        <v>387</v>
      </c>
      <c r="F74" s="9" t="s">
        <v>217</v>
      </c>
      <c r="G74" s="9" t="s">
        <v>289</v>
      </c>
      <c r="H74" s="207"/>
      <c r="I74" s="190"/>
      <c r="J74" s="190"/>
      <c r="K74" s="225"/>
      <c r="L74" s="225"/>
      <c r="M74" s="225"/>
      <c r="N74" s="225"/>
      <c r="O74" s="190" t="s">
        <v>138</v>
      </c>
      <c r="P74" s="190"/>
      <c r="Q74" s="190"/>
      <c r="R74" s="190"/>
      <c r="S74" s="190"/>
      <c r="T74" s="190"/>
      <c r="U74" s="190"/>
      <c r="V74" s="190"/>
      <c r="W74" s="22"/>
      <c r="X74" s="22"/>
      <c r="Y74" s="22">
        <v>0.6</v>
      </c>
      <c r="Z74" s="22">
        <v>0.5</v>
      </c>
      <c r="AA74" s="22">
        <v>0.4</v>
      </c>
      <c r="AB74" s="22">
        <v>0.3</v>
      </c>
      <c r="AC74" s="191"/>
      <c r="AD74" s="191"/>
      <c r="AE74" s="191"/>
      <c r="AF74" s="191"/>
      <c r="AG74" s="191"/>
      <c r="AH74" s="191"/>
    </row>
    <row r="75" spans="1:91 16378:16384" ht="120.75" customHeight="1" outlineLevel="1" x14ac:dyDescent="0.3">
      <c r="A75" s="187"/>
      <c r="B75" s="221"/>
      <c r="C75" s="221"/>
      <c r="D75" s="212"/>
      <c r="E75" s="9" t="s">
        <v>290</v>
      </c>
      <c r="F75" s="9" t="s">
        <v>219</v>
      </c>
      <c r="G75" s="9" t="s">
        <v>291</v>
      </c>
      <c r="H75" s="207"/>
      <c r="I75" s="190"/>
      <c r="J75" s="190"/>
      <c r="K75" s="225"/>
      <c r="L75" s="225"/>
      <c r="M75" s="225"/>
      <c r="N75" s="225"/>
      <c r="P75" s="31">
        <f>'[1]Indicators 4'!C7</f>
        <v>6.7756882836606885E-2</v>
      </c>
      <c r="Q75" s="31">
        <f>'[1]Indicators 4'!D7</f>
        <v>0.10080175124303033</v>
      </c>
      <c r="R75" s="31">
        <f>'[1]Indicators 4'!E7</f>
        <v>7.1014273536419079E-2</v>
      </c>
      <c r="S75" s="31">
        <f>'[1]Indicators 4'!F7</f>
        <v>6.4082907476607415E-2</v>
      </c>
      <c r="T75" s="31">
        <f>'[1]Indicators 4'!G7</f>
        <v>0.16915897614868106</v>
      </c>
      <c r="U75" s="31">
        <f>'[1]Indicators 4'!H7</f>
        <v>0.24335840307829551</v>
      </c>
      <c r="V75" s="31"/>
      <c r="W75" s="31">
        <f>'[1]St.Goal 2'!L47</f>
        <v>0.26</v>
      </c>
      <c r="X75" s="31">
        <f>'[1]St.Goal 2'!M47</f>
        <v>0.28000000000000003</v>
      </c>
      <c r="Y75" s="31">
        <f>'[1]St.Goal 2'!N47</f>
        <v>0.3</v>
      </c>
      <c r="Z75" s="31">
        <f>'[1]St.Goal 2'!O47</f>
        <v>0.32</v>
      </c>
      <c r="AA75" s="31">
        <f>'[1]St.Goal 2'!P47</f>
        <v>0.34</v>
      </c>
      <c r="AB75" s="31">
        <f>'[1]St.Goal 2'!Q47</f>
        <v>0.36503760461744328</v>
      </c>
      <c r="AC75" s="191"/>
      <c r="AD75" s="191"/>
      <c r="AE75" s="191"/>
      <c r="AF75" s="191"/>
      <c r="AG75" s="191"/>
      <c r="AH75" s="191"/>
    </row>
    <row r="76" spans="1:91 16378:16384" ht="59.25" customHeight="1" outlineLevel="1" x14ac:dyDescent="0.3">
      <c r="A76" s="187" t="s">
        <v>14</v>
      </c>
      <c r="B76" s="218" t="s">
        <v>491</v>
      </c>
      <c r="C76" s="218" t="s">
        <v>492</v>
      </c>
      <c r="D76" s="213" t="s">
        <v>328</v>
      </c>
      <c r="E76" s="9" t="s">
        <v>388</v>
      </c>
      <c r="F76" s="9" t="s">
        <v>201</v>
      </c>
      <c r="G76" s="9"/>
      <c r="H76" s="207" t="s">
        <v>88</v>
      </c>
      <c r="I76" s="190"/>
      <c r="J76" s="190"/>
      <c r="K76" s="190"/>
      <c r="L76" s="190"/>
      <c r="M76" s="225"/>
      <c r="N76" s="225"/>
      <c r="O76" s="190" t="s">
        <v>138</v>
      </c>
      <c r="P76" s="190"/>
      <c r="Q76" s="190"/>
      <c r="R76" s="190"/>
      <c r="S76" s="190"/>
      <c r="T76" s="190"/>
      <c r="U76" s="190"/>
      <c r="V76" s="190"/>
      <c r="W76" s="10">
        <f>'[1]St.Goal 2'!L66</f>
        <v>0</v>
      </c>
      <c r="X76" s="10">
        <f>'[1]St.Goal 2'!M66</f>
        <v>0</v>
      </c>
      <c r="Y76" s="10">
        <f>'[1]St.Goal 2'!N66</f>
        <v>0</v>
      </c>
      <c r="Z76" s="10">
        <f>'[1]St.Goal 2'!O66</f>
        <v>0</v>
      </c>
      <c r="AA76" s="10">
        <f>'[1]St.Goal 2'!P66</f>
        <v>1</v>
      </c>
      <c r="AB76" s="10">
        <f>'[1]St.Goal 2'!Q66</f>
        <v>2</v>
      </c>
      <c r="AC76" s="191">
        <v>0</v>
      </c>
      <c r="AD76" s="191">
        <v>0</v>
      </c>
      <c r="AE76" s="191">
        <v>0</v>
      </c>
      <c r="AF76" s="191">
        <v>0</v>
      </c>
      <c r="AG76" s="191">
        <v>422150000</v>
      </c>
      <c r="AH76" s="191">
        <v>861190000</v>
      </c>
    </row>
    <row r="77" spans="1:91 16378:16384" ht="229.5" customHeight="1" outlineLevel="1" x14ac:dyDescent="0.3">
      <c r="A77" s="187"/>
      <c r="B77" s="218"/>
      <c r="C77" s="218"/>
      <c r="D77" s="213"/>
      <c r="E77" s="9" t="s">
        <v>293</v>
      </c>
      <c r="F77" s="9" t="s">
        <v>219</v>
      </c>
      <c r="G77" s="9" t="s">
        <v>292</v>
      </c>
      <c r="H77" s="207"/>
      <c r="I77" s="190"/>
      <c r="J77" s="190"/>
      <c r="K77" s="190"/>
      <c r="L77" s="190"/>
      <c r="M77" s="225"/>
      <c r="N77" s="225"/>
      <c r="O77" s="190" t="s">
        <v>138</v>
      </c>
      <c r="P77" s="190"/>
      <c r="Q77" s="190"/>
      <c r="R77" s="190"/>
      <c r="S77" s="190"/>
      <c r="T77" s="190"/>
      <c r="U77" s="190"/>
      <c r="V77" s="190"/>
      <c r="W77" s="27">
        <f>'[1]St.Goal 2'!L67</f>
        <v>0</v>
      </c>
      <c r="X77" s="27">
        <f>'[1]St.Goal 2'!M67</f>
        <v>0</v>
      </c>
      <c r="Y77" s="27">
        <f>'[1]St.Goal 2'!N67</f>
        <v>0</v>
      </c>
      <c r="Z77" s="27">
        <f>'[1]St.Goal 2'!O67</f>
        <v>0</v>
      </c>
      <c r="AA77" s="27">
        <f>'[1]St.Goal 2'!P67</f>
        <v>0.05</v>
      </c>
      <c r="AB77" s="27">
        <f>'[1]St.Goal 2'!Q67</f>
        <v>0.1</v>
      </c>
      <c r="AC77" s="200"/>
      <c r="AD77" s="200"/>
      <c r="AE77" s="200"/>
      <c r="AF77" s="200"/>
      <c r="AG77" s="200"/>
      <c r="AH77" s="200"/>
    </row>
    <row r="78" spans="1:91 16378:16384" ht="51.75" customHeight="1" outlineLevel="1" x14ac:dyDescent="0.3">
      <c r="A78" s="187" t="s">
        <v>13</v>
      </c>
      <c r="B78" s="214" t="s">
        <v>450</v>
      </c>
      <c r="C78" s="214" t="s">
        <v>334</v>
      </c>
      <c r="D78" s="212" t="s">
        <v>328</v>
      </c>
      <c r="E78" s="9" t="s">
        <v>142</v>
      </c>
      <c r="F78" s="9" t="s">
        <v>218</v>
      </c>
      <c r="G78" s="9"/>
      <c r="H78" s="207" t="s">
        <v>360</v>
      </c>
      <c r="I78" s="190"/>
      <c r="J78" s="225"/>
      <c r="K78" s="225"/>
      <c r="L78" s="190"/>
      <c r="M78" s="190"/>
      <c r="N78" s="190"/>
      <c r="O78" s="190" t="s">
        <v>138</v>
      </c>
      <c r="P78" s="190"/>
      <c r="Q78" s="190"/>
      <c r="R78" s="190"/>
      <c r="S78" s="190"/>
      <c r="T78" s="190"/>
      <c r="U78" s="190"/>
      <c r="V78" s="190"/>
      <c r="X78" s="22"/>
      <c r="Y78" s="22"/>
      <c r="Z78" s="22"/>
      <c r="AA78" s="22"/>
      <c r="AB78" s="22"/>
      <c r="AC78" s="191">
        <v>0</v>
      </c>
      <c r="AD78" s="191">
        <v>117000000</v>
      </c>
      <c r="AE78" s="191">
        <v>117000000</v>
      </c>
      <c r="AF78" s="191">
        <v>0</v>
      </c>
      <c r="AG78" s="191">
        <v>0</v>
      </c>
      <c r="AH78" s="191">
        <v>0</v>
      </c>
    </row>
    <row r="79" spans="1:91 16378:16384" ht="120.75" customHeight="1" outlineLevel="1" x14ac:dyDescent="0.3">
      <c r="A79" s="187"/>
      <c r="B79" s="214"/>
      <c r="C79" s="214"/>
      <c r="D79" s="212"/>
      <c r="E79" s="9" t="s">
        <v>143</v>
      </c>
      <c r="F79" s="9" t="s">
        <v>220</v>
      </c>
      <c r="G79" s="9" t="s">
        <v>294</v>
      </c>
      <c r="H79" s="207"/>
      <c r="I79" s="190"/>
      <c r="J79" s="225"/>
      <c r="K79" s="225"/>
      <c r="L79" s="190"/>
      <c r="M79" s="190"/>
      <c r="N79" s="190"/>
      <c r="O79" s="190" t="s">
        <v>138</v>
      </c>
      <c r="P79" s="190"/>
      <c r="Q79" s="190"/>
      <c r="R79" s="190"/>
      <c r="S79" s="190"/>
      <c r="T79" s="190"/>
      <c r="U79" s="190"/>
      <c r="V79" s="190"/>
      <c r="W79" s="27">
        <f>'[1]St.Goal 2'!L73</f>
        <v>0</v>
      </c>
      <c r="X79" s="27">
        <f>'[1]St.Goal 2'!M73</f>
        <v>0.02</v>
      </c>
      <c r="Y79" s="27">
        <f>'[1]St.Goal 2'!N73</f>
        <v>0.06</v>
      </c>
      <c r="Z79" s="27">
        <f>'[1]St.Goal 2'!O73</f>
        <v>0.08</v>
      </c>
      <c r="AA79" s="27">
        <f>'[1]St.Goal 2'!P73</f>
        <v>0.1</v>
      </c>
      <c r="AB79" s="27">
        <f>'[1]St.Goal 2'!Q73</f>
        <v>0.12</v>
      </c>
      <c r="AC79" s="200"/>
      <c r="AD79" s="200"/>
      <c r="AE79" s="200"/>
      <c r="AF79" s="200"/>
      <c r="AG79" s="200"/>
      <c r="AH79" s="200"/>
    </row>
    <row r="80" spans="1:91 16378:16384" ht="101.25" customHeight="1" outlineLevel="1" x14ac:dyDescent="0.3">
      <c r="A80" s="160" t="s">
        <v>45</v>
      </c>
      <c r="B80" s="101" t="s">
        <v>417</v>
      </c>
      <c r="C80" s="101" t="s">
        <v>490</v>
      </c>
      <c r="D80" s="93" t="s">
        <v>327</v>
      </c>
      <c r="E80" s="9" t="s">
        <v>237</v>
      </c>
      <c r="F80" s="9" t="s">
        <v>232</v>
      </c>
      <c r="G80" s="9" t="s">
        <v>295</v>
      </c>
      <c r="H80" s="9" t="s">
        <v>88</v>
      </c>
      <c r="I80" s="34"/>
      <c r="J80" s="34"/>
      <c r="M80" s="34"/>
      <c r="N80" s="34"/>
      <c r="O80" s="190" t="s">
        <v>138</v>
      </c>
      <c r="P80" s="190"/>
      <c r="Q80" s="190"/>
      <c r="R80" s="190"/>
      <c r="S80" s="190"/>
      <c r="T80" s="190"/>
      <c r="U80" s="190"/>
      <c r="V80" s="190"/>
      <c r="W80" s="10" t="s">
        <v>138</v>
      </c>
      <c r="X80" s="31">
        <f>'[1]St.Goal 2'!M77</f>
        <v>-0.05</v>
      </c>
      <c r="Y80" s="31">
        <f>'[1]St.Goal 2'!N77</f>
        <v>-0.04</v>
      </c>
      <c r="Z80" s="31">
        <f>'[1]St.Goal 2'!O77</f>
        <v>-0.03</v>
      </c>
      <c r="AA80" s="31">
        <f>'[1]St.Goal 2'!P77</f>
        <v>-2.5000000000000001E-2</v>
      </c>
      <c r="AB80" s="31">
        <f>'[1]St.Goal 2'!Q77</f>
        <v>-0.02</v>
      </c>
      <c r="AC80" s="123">
        <v>96600000</v>
      </c>
      <c r="AD80" s="123">
        <v>57960000</v>
      </c>
      <c r="AE80" s="123">
        <v>51520000</v>
      </c>
      <c r="AF80" s="123">
        <v>19320000</v>
      </c>
      <c r="AG80" s="123">
        <v>15000000</v>
      </c>
      <c r="AH80" s="123">
        <v>15000000</v>
      </c>
    </row>
    <row r="81" spans="1:91 16378:16384" ht="51.75" customHeight="1" outlineLevel="1" x14ac:dyDescent="0.3">
      <c r="A81" s="171" t="s">
        <v>46</v>
      </c>
      <c r="B81" s="173" t="s">
        <v>485</v>
      </c>
      <c r="C81" s="261" t="s">
        <v>432</v>
      </c>
      <c r="D81" s="177" t="s">
        <v>328</v>
      </c>
      <c r="E81" s="157" t="s">
        <v>389</v>
      </c>
      <c r="F81" s="9" t="s">
        <v>201</v>
      </c>
      <c r="G81" s="9"/>
      <c r="H81" s="207" t="s">
        <v>482</v>
      </c>
      <c r="J81" s="190"/>
      <c r="K81" s="225"/>
      <c r="L81" s="225"/>
      <c r="M81" s="225"/>
      <c r="N81" s="225"/>
      <c r="O81" s="190" t="s">
        <v>138</v>
      </c>
      <c r="P81" s="190"/>
      <c r="Q81" s="190"/>
      <c r="R81" s="190"/>
      <c r="S81" s="190"/>
      <c r="T81" s="190"/>
      <c r="U81" s="190"/>
      <c r="V81" s="190"/>
      <c r="Y81" s="10">
        <f>'[1]St.Goal 2'!N82</f>
        <v>1</v>
      </c>
      <c r="Z81" s="10">
        <f>'[1]St.Goal 2'!O82</f>
        <v>2</v>
      </c>
      <c r="AA81" s="10">
        <f>'[1]St.Goal 2'!P82</f>
        <v>3</v>
      </c>
      <c r="AB81" s="10">
        <f>'[1]St.Goal 2'!Q82</f>
        <v>4</v>
      </c>
      <c r="AC81" s="191">
        <v>0</v>
      </c>
      <c r="AD81" s="191">
        <v>0</v>
      </c>
      <c r="AE81" s="191">
        <v>121730000</v>
      </c>
      <c r="AF81" s="191">
        <v>149000000</v>
      </c>
      <c r="AG81" s="191">
        <v>177310000</v>
      </c>
      <c r="AH81" s="191">
        <v>206690000</v>
      </c>
    </row>
    <row r="82" spans="1:91 16378:16384" ht="179.25" customHeight="1" outlineLevel="1" x14ac:dyDescent="0.3">
      <c r="A82" s="171"/>
      <c r="B82" s="174"/>
      <c r="C82" s="262"/>
      <c r="D82" s="178"/>
      <c r="E82" s="157" t="s">
        <v>390</v>
      </c>
      <c r="F82" s="16" t="s">
        <v>206</v>
      </c>
      <c r="G82" s="9"/>
      <c r="H82" s="207"/>
      <c r="J82" s="190"/>
      <c r="K82" s="225"/>
      <c r="L82" s="225"/>
      <c r="M82" s="225"/>
      <c r="N82" s="225"/>
      <c r="O82" s="190" t="s">
        <v>138</v>
      </c>
      <c r="P82" s="190"/>
      <c r="Q82" s="190"/>
      <c r="R82" s="190"/>
      <c r="S82" s="190"/>
      <c r="T82" s="190"/>
      <c r="U82" s="190"/>
      <c r="V82" s="190"/>
      <c r="Y82" s="10">
        <f>'[1]St.Goal 2'!N83</f>
        <v>1</v>
      </c>
      <c r="Z82" s="10">
        <f>'[1]St.Goal 2'!O83</f>
        <v>2</v>
      </c>
      <c r="AA82" s="10">
        <f>'[1]St.Goal 2'!P83</f>
        <v>2</v>
      </c>
      <c r="AB82" s="10">
        <f>'[1]St.Goal 2'!Q83</f>
        <v>3</v>
      </c>
      <c r="AC82" s="200"/>
      <c r="AD82" s="200"/>
      <c r="AE82" s="200"/>
      <c r="AF82" s="200"/>
      <c r="AG82" s="200"/>
      <c r="AH82" s="200"/>
    </row>
    <row r="83" spans="1:91 16378:16384" ht="99" outlineLevel="1" x14ac:dyDescent="0.3">
      <c r="A83" s="172"/>
      <c r="B83" s="175"/>
      <c r="C83" s="148" t="s">
        <v>493</v>
      </c>
      <c r="D83" s="179"/>
      <c r="E83" s="16" t="s">
        <v>391</v>
      </c>
      <c r="F83" s="16"/>
      <c r="G83" s="9" t="s">
        <v>296</v>
      </c>
      <c r="H83" s="9" t="s">
        <v>88</v>
      </c>
      <c r="K83" s="34"/>
      <c r="L83" s="34"/>
      <c r="M83" s="34"/>
      <c r="N83" s="34"/>
      <c r="O83" s="190" t="s">
        <v>138</v>
      </c>
      <c r="P83" s="190"/>
      <c r="Q83" s="190"/>
      <c r="R83" s="190"/>
      <c r="S83" s="190"/>
      <c r="T83" s="190"/>
      <c r="U83" s="190"/>
      <c r="V83" s="190"/>
      <c r="W83" s="27"/>
      <c r="X83" s="27"/>
      <c r="Y83" s="27"/>
      <c r="Z83" s="27"/>
      <c r="AA83" s="27">
        <f>'[1]St.Goal 2'!P90</f>
        <v>0.05</v>
      </c>
      <c r="AB83" s="27">
        <f>'[1]St.Goal 2'!Q90</f>
        <v>0.1</v>
      </c>
      <c r="AC83" s="123">
        <v>0</v>
      </c>
      <c r="AD83" s="123">
        <v>0</v>
      </c>
      <c r="AE83" s="123">
        <v>60870000</v>
      </c>
      <c r="AF83" s="123">
        <v>86920000</v>
      </c>
      <c r="AG83" s="123">
        <v>50660000</v>
      </c>
      <c r="AH83" s="123">
        <v>116260000</v>
      </c>
    </row>
    <row r="84" spans="1:91 16378:16384" ht="180" customHeight="1" outlineLevel="1" x14ac:dyDescent="0.3">
      <c r="A84" s="171" t="s">
        <v>487</v>
      </c>
      <c r="B84" s="180" t="s">
        <v>486</v>
      </c>
      <c r="C84" s="173" t="s">
        <v>346</v>
      </c>
      <c r="D84" s="169"/>
      <c r="E84" s="168" t="s">
        <v>401</v>
      </c>
      <c r="F84" s="166" t="s">
        <v>178</v>
      </c>
      <c r="G84" s="232" t="s">
        <v>324</v>
      </c>
      <c r="H84" s="140"/>
      <c r="K84" s="34"/>
      <c r="L84" s="34"/>
      <c r="M84" s="34"/>
      <c r="N84" s="34"/>
      <c r="O84" s="137"/>
      <c r="P84" s="137"/>
      <c r="Q84" s="137"/>
      <c r="R84" s="137"/>
      <c r="S84" s="137"/>
      <c r="T84" s="137"/>
      <c r="U84" s="137"/>
      <c r="V84" s="137"/>
      <c r="W84" s="27"/>
      <c r="X84" s="27"/>
      <c r="Y84" s="27"/>
      <c r="Z84" s="27"/>
      <c r="AA84" s="27"/>
      <c r="AB84" s="27"/>
      <c r="AC84" s="138"/>
      <c r="AD84" s="138"/>
      <c r="AE84" s="138"/>
      <c r="AF84" s="138"/>
      <c r="AG84" s="138"/>
      <c r="AH84" s="138"/>
      <c r="AI84" s="139"/>
    </row>
    <row r="85" spans="1:91 16378:16384" ht="180" customHeight="1" outlineLevel="1" x14ac:dyDescent="0.3">
      <c r="A85" s="171"/>
      <c r="B85" s="181"/>
      <c r="C85" s="176"/>
      <c r="D85" s="169"/>
      <c r="E85" s="170" t="s">
        <v>325</v>
      </c>
      <c r="F85" s="167"/>
      <c r="G85" s="233"/>
      <c r="H85" s="140"/>
      <c r="K85" s="34"/>
      <c r="L85" s="34"/>
      <c r="M85" s="34"/>
      <c r="N85" s="34"/>
      <c r="O85" s="137"/>
      <c r="P85" s="137"/>
      <c r="Q85" s="137"/>
      <c r="R85" s="137"/>
      <c r="S85" s="137"/>
      <c r="T85" s="137"/>
      <c r="U85" s="137"/>
      <c r="V85" s="137"/>
      <c r="W85" s="27"/>
      <c r="X85" s="27"/>
      <c r="Y85" s="27"/>
      <c r="Z85" s="27"/>
      <c r="AA85" s="27"/>
      <c r="AB85" s="27"/>
      <c r="AC85" s="138"/>
      <c r="AD85" s="138"/>
      <c r="AE85" s="138"/>
      <c r="AF85" s="138"/>
      <c r="AG85" s="138"/>
      <c r="AH85" s="138"/>
      <c r="AI85" s="139"/>
    </row>
    <row r="86" spans="1:91 16378:16384" s="8" customFormat="1" ht="82.5" x14ac:dyDescent="0.3">
      <c r="A86" s="216" t="s">
        <v>132</v>
      </c>
      <c r="B86" s="215" t="s">
        <v>110</v>
      </c>
      <c r="C86" s="265"/>
      <c r="D86" s="94"/>
      <c r="E86" s="57" t="s">
        <v>240</v>
      </c>
      <c r="F86" s="57" t="s">
        <v>222</v>
      </c>
      <c r="G86" s="57" t="s">
        <v>298</v>
      </c>
      <c r="H86" s="58"/>
      <c r="I86" s="59"/>
      <c r="J86" s="59"/>
      <c r="K86" s="59"/>
      <c r="L86" s="59"/>
      <c r="M86" s="59"/>
      <c r="N86" s="59"/>
      <c r="O86" s="59"/>
      <c r="P86" s="71">
        <f>'[1]St. Goal level'!T9</f>
        <v>-5.4322813881394705E-2</v>
      </c>
      <c r="Q86" s="71">
        <f>'[1]St. Goal level'!U9</f>
        <v>0.14979703491942353</v>
      </c>
      <c r="R86" s="71">
        <f>'[1]St. Goal level'!V9</f>
        <v>-1.1875208212882127E-2</v>
      </c>
      <c r="S86" s="71">
        <f>'[1]St. Goal level'!W9</f>
        <v>-0.12372584852292856</v>
      </c>
      <c r="T86" s="71">
        <f>'[1]St. Goal level'!X9</f>
        <v>-0.31844349469961586</v>
      </c>
      <c r="U86" s="71">
        <f>'[1]St. Goal level'!Y9</f>
        <v>-1.2446372197631228E-2</v>
      </c>
      <c r="V86" s="71">
        <f>'[1]St. Goal level'!Z9</f>
        <v>-2.8544243577544037E-3</v>
      </c>
      <c r="W86" s="71">
        <f>'[1]St. Goal level'!AA9</f>
        <v>9.425070688031667E-4</v>
      </c>
      <c r="X86" s="71">
        <f>'[1]St. Goal level'!AB9</f>
        <v>3.7348272642390157E-3</v>
      </c>
      <c r="Y86" s="71">
        <f>'[1]St. Goal level'!AC9</f>
        <v>4.5662100456622667E-3</v>
      </c>
      <c r="Z86" s="71">
        <f>'[1]St. Goal level'!AD9</f>
        <v>2.1897810218978186E-2</v>
      </c>
      <c r="AA86" s="71">
        <f>'[1]St. Goal level'!AE9</f>
        <v>2.6339691189827263E-2</v>
      </c>
      <c r="AB86" s="71">
        <f>'[1]St. Goal level'!AF9</f>
        <v>3.167420814479649E-2</v>
      </c>
      <c r="AC86" s="201">
        <f t="shared" ref="AC86:AH86" si="9">AC88+AC98+AC101</f>
        <v>0</v>
      </c>
      <c r="AD86" s="201">
        <f t="shared" si="9"/>
        <v>25958000</v>
      </c>
      <c r="AE86" s="201">
        <f t="shared" si="9"/>
        <v>324849000</v>
      </c>
      <c r="AF86" s="201">
        <f t="shared" si="9"/>
        <v>476068000</v>
      </c>
      <c r="AG86" s="201">
        <f t="shared" si="9"/>
        <v>1114527000</v>
      </c>
      <c r="AH86" s="201">
        <f t="shared" si="9"/>
        <v>1727367581.3964801</v>
      </c>
      <c r="AI86" s="127"/>
      <c r="AJ86" s="114"/>
      <c r="AK86" s="114"/>
      <c r="AL86" s="114"/>
      <c r="AM86" s="114"/>
      <c r="AN86" s="114"/>
      <c r="AO86" s="114"/>
      <c r="AP86" s="75"/>
      <c r="AQ86" s="75"/>
      <c r="AR86" s="75"/>
      <c r="AS86" s="75"/>
      <c r="AT86" s="75"/>
      <c r="AU86" s="75"/>
      <c r="AV86" s="75"/>
      <c r="AW86" s="75"/>
      <c r="AX86" s="75"/>
      <c r="AY86" s="75"/>
      <c r="AZ86" s="75"/>
      <c r="BA86" s="75"/>
      <c r="BB86" s="75"/>
      <c r="BC86" s="75"/>
      <c r="BD86" s="75"/>
      <c r="BE86" s="75"/>
      <c r="BF86" s="75"/>
      <c r="BG86" s="75"/>
      <c r="BH86" s="75"/>
      <c r="BI86" s="75"/>
      <c r="BJ86" s="75"/>
      <c r="BK86" s="75"/>
      <c r="BL86" s="75"/>
      <c r="BM86" s="75"/>
      <c r="BN86" s="75"/>
      <c r="BO86" s="75"/>
      <c r="BP86" s="75"/>
      <c r="BQ86" s="75"/>
      <c r="BR86" s="75"/>
      <c r="BS86" s="75"/>
      <c r="BT86" s="75"/>
      <c r="BU86" s="75"/>
      <c r="BV86" s="75"/>
      <c r="BW86" s="75"/>
      <c r="BX86" s="75"/>
      <c r="BY86" s="75"/>
      <c r="BZ86" s="75"/>
      <c r="CA86" s="75"/>
      <c r="CB86" s="75"/>
      <c r="CC86" s="75"/>
      <c r="CD86" s="75"/>
      <c r="CE86" s="75"/>
      <c r="CF86" s="75"/>
      <c r="CG86" s="75"/>
      <c r="CH86" s="75"/>
      <c r="CI86" s="75"/>
      <c r="CJ86" s="75"/>
      <c r="CK86" s="75"/>
      <c r="CL86" s="75"/>
      <c r="CM86" s="75"/>
      <c r="XEX86" s="75"/>
      <c r="XEY86" s="75"/>
      <c r="XEZ86" s="75"/>
      <c r="XFA86" s="75"/>
      <c r="XFB86" s="75"/>
      <c r="XFC86" s="75"/>
      <c r="XFD86" s="75"/>
    </row>
    <row r="87" spans="1:91 16378:16384" ht="33" x14ac:dyDescent="0.3">
      <c r="A87" s="217"/>
      <c r="B87" s="215"/>
      <c r="C87" s="265"/>
      <c r="D87" s="94"/>
      <c r="E87" s="57" t="s">
        <v>111</v>
      </c>
      <c r="F87" s="57" t="s">
        <v>222</v>
      </c>
      <c r="G87" s="57" t="s">
        <v>297</v>
      </c>
      <c r="H87" s="58"/>
      <c r="I87" s="59"/>
      <c r="J87" s="59"/>
      <c r="K87" s="59"/>
      <c r="L87" s="59"/>
      <c r="M87" s="59"/>
      <c r="N87" s="59"/>
      <c r="O87" s="59">
        <f>+[4]Indicators!B2</f>
        <v>86</v>
      </c>
      <c r="P87" s="59">
        <f>+[4]Indicators!C2</f>
        <v>103</v>
      </c>
      <c r="Q87" s="59">
        <f>+[4]Indicators!D2</f>
        <v>101</v>
      </c>
      <c r="R87" s="59">
        <f>+[4]Indicators!E2</f>
        <v>105</v>
      </c>
      <c r="S87" s="59">
        <f>+[4]Indicators!F2</f>
        <v>129</v>
      </c>
      <c r="T87" s="59">
        <f>+[4]Indicators!G2</f>
        <v>225</v>
      </c>
      <c r="U87" s="59">
        <f>+[4]Indicators!H2</f>
        <v>272</v>
      </c>
      <c r="V87" s="74">
        <f>'[1]St. Goal level'!J11</f>
        <v>244.8</v>
      </c>
      <c r="W87" s="74">
        <f>'[1]St. Goal level'!K11</f>
        <v>257.04000000000002</v>
      </c>
      <c r="X87" s="74">
        <f>'[1]St. Goal level'!L11</f>
        <v>277.60320000000002</v>
      </c>
      <c r="Y87" s="74">
        <f>'[1]St. Goal level'!M11</f>
        <v>306.75153599999999</v>
      </c>
      <c r="Z87" s="74">
        <f>'[1]St. Goal level'!N11</f>
        <v>342.33471417599998</v>
      </c>
      <c r="AA87" s="74">
        <f>'[1]St. Goal level'!O11</f>
        <v>386.15355759052795</v>
      </c>
      <c r="AB87" s="74">
        <f>'[1]St. Goal level'!P11</f>
        <v>440.21505565320189</v>
      </c>
      <c r="AC87" s="202"/>
      <c r="AD87" s="202"/>
      <c r="AE87" s="202"/>
      <c r="AF87" s="202"/>
      <c r="AG87" s="202"/>
      <c r="AH87" s="202"/>
      <c r="AI87" s="127"/>
    </row>
    <row r="88" spans="1:91 16378:16384" s="75" customFormat="1" ht="49.5" x14ac:dyDescent="0.3">
      <c r="A88" s="161" t="s">
        <v>1</v>
      </c>
      <c r="B88" s="106" t="s">
        <v>112</v>
      </c>
      <c r="C88" s="106"/>
      <c r="D88" s="95"/>
      <c r="E88" s="76" t="s">
        <v>144</v>
      </c>
      <c r="F88" s="63" t="s">
        <v>222</v>
      </c>
      <c r="G88" s="63" t="s">
        <v>299</v>
      </c>
      <c r="H88" s="63"/>
      <c r="I88" s="64"/>
      <c r="J88" s="64"/>
      <c r="K88" s="64"/>
      <c r="L88" s="64"/>
      <c r="M88" s="64"/>
      <c r="N88" s="64"/>
      <c r="O88" s="72">
        <f>+[4]Indicators!B15</f>
        <v>2.8703981293260066</v>
      </c>
      <c r="P88" s="72">
        <f>+[4]Indicators!C15</f>
        <v>2.2241232821997179</v>
      </c>
      <c r="Q88" s="72">
        <f>+[4]Indicators!D15</f>
        <v>2.0311056533819589</v>
      </c>
      <c r="R88" s="72">
        <f>+[4]Indicators!E15</f>
        <v>1.5437881937702482</v>
      </c>
      <c r="S88" s="72">
        <f>+[4]Indicators!F15</f>
        <v>1.4979466087575333</v>
      </c>
      <c r="T88" s="72">
        <f>+[4]Indicators!G15</f>
        <v>2.8620357954381124</v>
      </c>
      <c r="U88" s="72">
        <f>+[4]Indicators!H15</f>
        <v>6.2496522854960554</v>
      </c>
      <c r="V88" s="73">
        <f>'[1]St.Goal 3'!K3</f>
        <v>4.9997218283968445</v>
      </c>
      <c r="W88" s="73">
        <f>'[1]St.Goal 3'!L3</f>
        <v>2.9998330970381066</v>
      </c>
      <c r="X88" s="73">
        <f>'[1]St.Goal 3'!M3</f>
        <v>3.212308738983269</v>
      </c>
      <c r="Y88" s="73">
        <f>'[1]St.Goal 3'!N3</f>
        <v>3.4247843809284313</v>
      </c>
      <c r="Z88" s="73">
        <f>'[1]St.Goal 3'!O3</f>
        <v>3.6372600228735936</v>
      </c>
      <c r="AA88" s="73">
        <f>'[1]St.Goal 3'!P3</f>
        <v>3.849735664818756</v>
      </c>
      <c r="AB88" s="73">
        <f>'[1]St.Goal 3'!Q3</f>
        <v>4.0622113067639178</v>
      </c>
      <c r="AC88" s="119">
        <f t="shared" ref="AC88:AH88" si="10">SUM(AC89:AC97)</f>
        <v>0</v>
      </c>
      <c r="AD88" s="119">
        <f t="shared" si="10"/>
        <v>25958000</v>
      </c>
      <c r="AE88" s="119">
        <f t="shared" si="10"/>
        <v>212689000</v>
      </c>
      <c r="AF88" s="119">
        <f t="shared" si="10"/>
        <v>388398000</v>
      </c>
      <c r="AG88" s="119">
        <f t="shared" si="10"/>
        <v>801197000</v>
      </c>
      <c r="AH88" s="119">
        <f t="shared" si="10"/>
        <v>1304315000</v>
      </c>
      <c r="AI88" s="110"/>
      <c r="AJ88" s="114"/>
      <c r="AK88" s="114"/>
      <c r="AL88" s="114"/>
      <c r="AM88" s="114"/>
      <c r="AN88" s="114"/>
      <c r="AO88" s="114"/>
    </row>
    <row r="89" spans="1:91 16378:16384" ht="99" outlineLevel="1" x14ac:dyDescent="0.3">
      <c r="A89" s="157" t="s">
        <v>3</v>
      </c>
      <c r="B89" s="102" t="s">
        <v>454</v>
      </c>
      <c r="C89" s="165"/>
      <c r="D89" s="89" t="s">
        <v>328</v>
      </c>
      <c r="E89" s="9" t="s">
        <v>392</v>
      </c>
      <c r="F89" s="9" t="s">
        <v>201</v>
      </c>
      <c r="G89" s="9"/>
      <c r="H89" s="9" t="s">
        <v>88</v>
      </c>
      <c r="K89" s="34"/>
      <c r="L89" s="34"/>
      <c r="M89" s="34"/>
      <c r="N89" s="34"/>
      <c r="P89" s="190" t="s">
        <v>138</v>
      </c>
      <c r="Q89" s="190"/>
      <c r="R89" s="190"/>
      <c r="S89" s="190"/>
      <c r="T89" s="190"/>
      <c r="U89" s="190"/>
      <c r="V89" s="190"/>
      <c r="W89" s="24"/>
      <c r="X89" s="24"/>
      <c r="Y89" s="24">
        <f>'[1]St.Goal 3'!N21</f>
        <v>92.025460799999991</v>
      </c>
      <c r="Z89" s="24">
        <f>'[1]St.Goal 3'!O21</f>
        <v>171.16735708799999</v>
      </c>
      <c r="AA89" s="24">
        <f>'[1]St.Goal 3'!P21</f>
        <v>308.92284607242237</v>
      </c>
      <c r="AB89" s="24">
        <f>'[1]St.Goal 3'!Q21</f>
        <v>440.21505565320189</v>
      </c>
      <c r="AC89" s="123">
        <v>0</v>
      </c>
      <c r="AD89" s="123">
        <v>0</v>
      </c>
      <c r="AE89" s="123">
        <v>8200000</v>
      </c>
      <c r="AF89" s="123">
        <v>15900000</v>
      </c>
      <c r="AG89" s="123">
        <v>30100000</v>
      </c>
      <c r="AH89" s="123">
        <v>45000000</v>
      </c>
    </row>
    <row r="90" spans="1:91 16378:16384" ht="264" outlineLevel="1" x14ac:dyDescent="0.3">
      <c r="A90" s="157" t="s">
        <v>12</v>
      </c>
      <c r="B90" s="103" t="s">
        <v>451</v>
      </c>
      <c r="C90" s="103" t="s">
        <v>433</v>
      </c>
      <c r="D90" s="89" t="s">
        <v>328</v>
      </c>
      <c r="E90" s="9" t="s">
        <v>113</v>
      </c>
      <c r="F90" s="9" t="s">
        <v>201</v>
      </c>
      <c r="G90" s="9"/>
      <c r="H90" s="9" t="s">
        <v>88</v>
      </c>
      <c r="M90" s="34"/>
      <c r="N90" s="34"/>
      <c r="P90" s="190" t="s">
        <v>138</v>
      </c>
      <c r="Q90" s="190"/>
      <c r="R90" s="190"/>
      <c r="S90" s="190"/>
      <c r="T90" s="190"/>
      <c r="U90" s="190"/>
      <c r="V90" s="190"/>
      <c r="W90" s="24"/>
      <c r="X90" s="24"/>
      <c r="Y90" s="24"/>
      <c r="Z90" s="24">
        <f>'[1]St.Goal 3'!O24</f>
        <v>0</v>
      </c>
      <c r="AA90" s="24">
        <f>'[1]St.Goal 3'!P24</f>
        <v>77.230711518105593</v>
      </c>
      <c r="AB90" s="24">
        <f>'[1]St.Goal 3'!Q24</f>
        <v>110.05376391330047</v>
      </c>
      <c r="AC90" s="123">
        <v>0</v>
      </c>
      <c r="AD90" s="123">
        <v>0</v>
      </c>
      <c r="AE90" s="123">
        <v>0</v>
      </c>
      <c r="AF90" s="123">
        <v>0</v>
      </c>
      <c r="AG90" s="123">
        <v>75100000</v>
      </c>
      <c r="AH90" s="123">
        <v>112400000</v>
      </c>
    </row>
    <row r="91" spans="1:91 16378:16384" ht="148.5" outlineLevel="1" x14ac:dyDescent="0.3">
      <c r="A91" s="157" t="s">
        <v>11</v>
      </c>
      <c r="B91" s="98" t="s">
        <v>145</v>
      </c>
      <c r="C91" s="98"/>
      <c r="D91" s="89" t="s">
        <v>327</v>
      </c>
      <c r="E91" s="9" t="s">
        <v>146</v>
      </c>
      <c r="F91" s="9" t="s">
        <v>201</v>
      </c>
      <c r="G91" s="9"/>
      <c r="H91" s="9" t="s">
        <v>88</v>
      </c>
      <c r="J91" s="34"/>
      <c r="K91" s="34"/>
      <c r="L91" s="34"/>
      <c r="M91" s="34"/>
      <c r="N91" s="34"/>
      <c r="O91" s="190" t="s">
        <v>138</v>
      </c>
      <c r="P91" s="190"/>
      <c r="Q91" s="190"/>
      <c r="R91" s="190"/>
      <c r="S91" s="190"/>
      <c r="T91" s="190"/>
      <c r="U91" s="190"/>
      <c r="V91" s="190"/>
      <c r="W91" s="24">
        <f>'[1]St.Goal 3'!L29</f>
        <v>0</v>
      </c>
      <c r="X91" s="24">
        <f>'[1]St.Goal 3'!M29</f>
        <v>10</v>
      </c>
      <c r="Y91" s="24">
        <f>'[1]St.Goal 3'!N29</f>
        <v>35</v>
      </c>
      <c r="Z91" s="24">
        <f>'[1]St.Goal 3'!O29</f>
        <v>65</v>
      </c>
      <c r="AA91" s="24">
        <f>'[1]St.Goal 3'!P29</f>
        <v>105</v>
      </c>
      <c r="AB91" s="24">
        <f>'[1]St.Goal 3'!Q29</f>
        <v>150</v>
      </c>
      <c r="AC91" s="130">
        <v>0</v>
      </c>
      <c r="AD91" s="130">
        <v>25958000</v>
      </c>
      <c r="AE91" s="130">
        <v>94489000</v>
      </c>
      <c r="AF91" s="130">
        <v>182498000</v>
      </c>
      <c r="AG91" s="130">
        <v>306597000</v>
      </c>
      <c r="AH91" s="130">
        <v>455515000</v>
      </c>
    </row>
    <row r="92" spans="1:91 16378:16384" ht="33" outlineLevel="1" x14ac:dyDescent="0.3">
      <c r="A92" s="187" t="s">
        <v>15</v>
      </c>
      <c r="B92" s="218" t="s">
        <v>147</v>
      </c>
      <c r="C92" s="230"/>
      <c r="D92" s="212" t="s">
        <v>328</v>
      </c>
      <c r="E92" s="9" t="s">
        <v>393</v>
      </c>
      <c r="F92" s="9" t="s">
        <v>201</v>
      </c>
      <c r="G92" s="9"/>
      <c r="H92" s="207" t="s">
        <v>88</v>
      </c>
      <c r="K92" s="34"/>
      <c r="L92" s="34"/>
      <c r="M92" s="34"/>
      <c r="N92" s="34"/>
      <c r="O92" s="190" t="s">
        <v>138</v>
      </c>
      <c r="P92" s="190"/>
      <c r="Q92" s="190"/>
      <c r="R92" s="190"/>
      <c r="S92" s="190"/>
      <c r="T92" s="190"/>
      <c r="U92" s="190"/>
      <c r="V92" s="190"/>
      <c r="AA92" s="10">
        <f>'[1]St.Goal 3'!P30</f>
        <v>10</v>
      </c>
      <c r="AB92" s="10">
        <f>'[1]St.Goal 3'!Q30</f>
        <v>20</v>
      </c>
      <c r="AC92" s="191">
        <v>0</v>
      </c>
      <c r="AD92" s="191">
        <v>0</v>
      </c>
      <c r="AE92" s="191">
        <v>0</v>
      </c>
      <c r="AF92" s="191">
        <v>0</v>
      </c>
      <c r="AG92" s="191">
        <v>99400000</v>
      </c>
      <c r="AH92" s="191">
        <v>281400000</v>
      </c>
    </row>
    <row r="93" spans="1:91 16378:16384" ht="237" customHeight="1" outlineLevel="1" x14ac:dyDescent="0.3">
      <c r="A93" s="187"/>
      <c r="B93" s="218"/>
      <c r="C93" s="230"/>
      <c r="D93" s="212"/>
      <c r="E93" s="9" t="s">
        <v>233</v>
      </c>
      <c r="F93" s="9" t="s">
        <v>206</v>
      </c>
      <c r="G93" s="9" t="s">
        <v>300</v>
      </c>
      <c r="H93" s="207"/>
      <c r="K93" s="34"/>
      <c r="L93" s="34"/>
      <c r="M93" s="34"/>
      <c r="N93" s="34"/>
      <c r="O93" s="190" t="s">
        <v>138</v>
      </c>
      <c r="P93" s="190"/>
      <c r="Q93" s="190"/>
      <c r="R93" s="190"/>
      <c r="S93" s="190"/>
      <c r="T93" s="190"/>
      <c r="U93" s="190"/>
      <c r="V93" s="190"/>
      <c r="AA93" s="31">
        <f>'[1]St.Goal 3'!P31</f>
        <v>0.1</v>
      </c>
      <c r="AB93" s="31">
        <f>'[1]St.Goal 3'!Q31</f>
        <v>0.2</v>
      </c>
      <c r="AC93" s="200"/>
      <c r="AD93" s="200"/>
      <c r="AE93" s="200"/>
      <c r="AF93" s="200"/>
      <c r="AG93" s="200"/>
      <c r="AH93" s="200"/>
    </row>
    <row r="94" spans="1:91 16378:16384" ht="197.25" customHeight="1" outlineLevel="1" x14ac:dyDescent="0.3">
      <c r="A94" s="157" t="s">
        <v>38</v>
      </c>
      <c r="B94" s="102" t="s">
        <v>148</v>
      </c>
      <c r="C94" s="102"/>
      <c r="D94" s="89" t="s">
        <v>328</v>
      </c>
      <c r="E94" s="9" t="s">
        <v>149</v>
      </c>
      <c r="F94" s="9" t="s">
        <v>482</v>
      </c>
      <c r="G94" s="9"/>
      <c r="H94" s="9" t="s">
        <v>88</v>
      </c>
      <c r="K94" s="34"/>
      <c r="L94" s="34"/>
      <c r="M94" s="34"/>
      <c r="N94" s="34"/>
      <c r="O94" s="190" t="s">
        <v>138</v>
      </c>
      <c r="P94" s="190"/>
      <c r="Q94" s="190"/>
      <c r="R94" s="190"/>
      <c r="S94" s="190"/>
      <c r="T94" s="190"/>
      <c r="U94" s="190"/>
      <c r="V94" s="190"/>
      <c r="Y94" s="24">
        <f>'[1]St.Goal 3'!N32</f>
        <v>30.675153600000002</v>
      </c>
      <c r="Z94" s="24">
        <f>'[1]St.Goal 3'!O32</f>
        <v>51.350207126399994</v>
      </c>
      <c r="AA94" s="24">
        <f>'[1]St.Goal 3'!P32</f>
        <v>77.230711518105593</v>
      </c>
      <c r="AB94" s="24">
        <f>'[1]St.Goal 3'!Q32</f>
        <v>110.05376391330047</v>
      </c>
      <c r="AC94" s="123">
        <v>0</v>
      </c>
      <c r="AD94" s="123">
        <v>0</v>
      </c>
      <c r="AE94" s="123">
        <v>110000000</v>
      </c>
      <c r="AF94" s="123">
        <v>190000000</v>
      </c>
      <c r="AG94" s="123">
        <v>290000000</v>
      </c>
      <c r="AH94" s="123">
        <v>410000000</v>
      </c>
    </row>
    <row r="95" spans="1:91 16378:16384" ht="224.25" customHeight="1" outlineLevel="1" x14ac:dyDescent="0.3">
      <c r="A95" s="187" t="s">
        <v>39</v>
      </c>
      <c r="B95" s="221" t="s">
        <v>457</v>
      </c>
      <c r="C95" s="264" t="s">
        <v>431</v>
      </c>
      <c r="D95" s="212" t="s">
        <v>328</v>
      </c>
      <c r="E95" s="9" t="s">
        <v>394</v>
      </c>
      <c r="F95" s="9" t="s">
        <v>201</v>
      </c>
      <c r="G95" s="9"/>
      <c r="H95" s="9" t="s">
        <v>355</v>
      </c>
      <c r="K95" s="34"/>
      <c r="L95" s="34"/>
      <c r="M95" s="34"/>
      <c r="N95" s="34"/>
      <c r="O95" s="190" t="s">
        <v>138</v>
      </c>
      <c r="P95" s="190"/>
      <c r="Q95" s="190"/>
      <c r="R95" s="190"/>
      <c r="S95" s="190"/>
      <c r="T95" s="190"/>
      <c r="U95" s="190"/>
      <c r="V95" s="190"/>
      <c r="W95" s="24"/>
      <c r="X95" s="24"/>
      <c r="Y95" s="24">
        <f>'[1]St.Goal 3'!N36</f>
        <v>141.72335600907027</v>
      </c>
      <c r="Z95" s="24">
        <f>'[1]St.Goal 3'!O36</f>
        <v>324.01818614350492</v>
      </c>
      <c r="AA95" s="24">
        <f>'[1]St.Goal 3'!P36</f>
        <v>486.03010374005021</v>
      </c>
      <c r="AB95" s="24">
        <f>'[1]St.Goal 3'!Q36</f>
        <v>809.97031282409353</v>
      </c>
      <c r="AC95" s="191"/>
      <c r="AD95" s="191"/>
      <c r="AE95" s="191"/>
      <c r="AF95" s="191"/>
      <c r="AG95" s="191"/>
      <c r="AH95" s="191"/>
    </row>
    <row r="96" spans="1:91 16378:16384" ht="66" outlineLevel="1" x14ac:dyDescent="0.3">
      <c r="A96" s="187"/>
      <c r="B96" s="221"/>
      <c r="C96" s="264"/>
      <c r="D96" s="212"/>
      <c r="E96" s="9" t="s">
        <v>241</v>
      </c>
      <c r="F96" s="9"/>
      <c r="G96" s="9" t="s">
        <v>323</v>
      </c>
      <c r="H96" s="9"/>
      <c r="K96" s="34"/>
      <c r="L96" s="34"/>
      <c r="M96" s="34"/>
      <c r="N96" s="34"/>
      <c r="O96" s="190" t="s">
        <v>138</v>
      </c>
      <c r="P96" s="190"/>
      <c r="Q96" s="190"/>
      <c r="R96" s="190"/>
      <c r="S96" s="190"/>
      <c r="T96" s="190"/>
      <c r="U96" s="190"/>
      <c r="V96" s="190"/>
      <c r="W96" s="27"/>
      <c r="X96" s="27"/>
      <c r="Y96" s="27">
        <f>'[1]St.Goal 3'!N37</f>
        <v>0.05</v>
      </c>
      <c r="Z96" s="27">
        <f>'[1]St.Goal 3'!O37</f>
        <v>0.1</v>
      </c>
      <c r="AA96" s="27">
        <f>'[1]St.Goal 3'!P37</f>
        <v>0.17</v>
      </c>
      <c r="AB96" s="27">
        <f>'[1]St.Goal 3'!Q37</f>
        <v>0.25</v>
      </c>
      <c r="AC96" s="200"/>
      <c r="AD96" s="200"/>
      <c r="AE96" s="200"/>
      <c r="AF96" s="200"/>
      <c r="AG96" s="200"/>
      <c r="AH96" s="200"/>
    </row>
    <row r="97" spans="1:35" ht="148.5" outlineLevel="1" x14ac:dyDescent="0.3">
      <c r="A97" s="157" t="s">
        <v>52</v>
      </c>
      <c r="B97" s="102" t="s">
        <v>455</v>
      </c>
      <c r="C97" s="102" t="s">
        <v>431</v>
      </c>
      <c r="D97" s="89" t="s">
        <v>327</v>
      </c>
      <c r="E97" s="78" t="s">
        <v>224</v>
      </c>
      <c r="F97" s="9" t="s">
        <v>460</v>
      </c>
      <c r="G97" s="9"/>
      <c r="H97" s="9" t="s">
        <v>356</v>
      </c>
      <c r="K97" s="34"/>
      <c r="L97" s="34"/>
      <c r="M97" s="34"/>
      <c r="N97" s="34"/>
      <c r="O97" s="190" t="s">
        <v>138</v>
      </c>
      <c r="P97" s="190"/>
      <c r="Q97" s="190"/>
      <c r="R97" s="190"/>
      <c r="S97" s="190"/>
      <c r="T97" s="190"/>
      <c r="U97" s="190"/>
      <c r="V97" s="190"/>
      <c r="W97" s="24"/>
      <c r="X97" s="24"/>
      <c r="Y97" s="24">
        <f>'[1]St.Goal 3'!N47</f>
        <v>77</v>
      </c>
      <c r="Z97" s="24">
        <f>'[1]St.Goal 3'!O47</f>
        <v>138</v>
      </c>
      <c r="AA97" s="24">
        <f>'[1]St.Goal 3'!P47</f>
        <v>216</v>
      </c>
      <c r="AB97" s="24">
        <f>'[1]St.Goal 3'!Q47</f>
        <v>300</v>
      </c>
      <c r="AC97" s="130"/>
      <c r="AD97" s="130"/>
      <c r="AE97" s="130"/>
      <c r="AF97" s="130"/>
      <c r="AG97" s="130"/>
      <c r="AH97" s="130"/>
    </row>
    <row r="98" spans="1:35" ht="82.5" x14ac:dyDescent="0.3">
      <c r="A98" s="188" t="s">
        <v>61</v>
      </c>
      <c r="B98" s="231" t="s">
        <v>114</v>
      </c>
      <c r="C98" s="231"/>
      <c r="D98" s="95"/>
      <c r="E98" s="63" t="s">
        <v>445</v>
      </c>
      <c r="F98" s="15" t="s">
        <v>222</v>
      </c>
      <c r="G98" s="5" t="s">
        <v>446</v>
      </c>
      <c r="H98" s="5"/>
      <c r="I98" s="21"/>
      <c r="J98" s="21"/>
      <c r="K98" s="21"/>
      <c r="L98" s="21"/>
      <c r="M98" s="21"/>
      <c r="N98" s="21"/>
      <c r="O98" s="209" t="s">
        <v>138</v>
      </c>
      <c r="P98" s="209"/>
      <c r="Q98" s="209"/>
      <c r="R98" s="209"/>
      <c r="S98" s="209"/>
      <c r="T98" s="209"/>
      <c r="U98" s="209"/>
      <c r="V98" s="209"/>
      <c r="W98" s="17">
        <v>0</v>
      </c>
      <c r="X98" s="17">
        <v>0</v>
      </c>
      <c r="Y98" s="17">
        <v>2</v>
      </c>
      <c r="Z98" s="17">
        <v>4</v>
      </c>
      <c r="AA98" s="17">
        <v>5</v>
      </c>
      <c r="AB98" s="17">
        <v>8</v>
      </c>
      <c r="AC98" s="208">
        <f>SUM(AC100)</f>
        <v>0</v>
      </c>
      <c r="AD98" s="208">
        <f t="shared" ref="AD98:AH98" si="11">SUM(AD100)</f>
        <v>0</v>
      </c>
      <c r="AE98" s="208">
        <f t="shared" si="11"/>
        <v>0</v>
      </c>
      <c r="AF98" s="208">
        <f t="shared" si="11"/>
        <v>0</v>
      </c>
      <c r="AG98" s="208">
        <f t="shared" si="11"/>
        <v>184400000</v>
      </c>
      <c r="AH98" s="208">
        <f t="shared" si="11"/>
        <v>241830000</v>
      </c>
      <c r="AI98" s="111"/>
    </row>
    <row r="99" spans="1:35" ht="165" x14ac:dyDescent="0.3">
      <c r="A99" s="188"/>
      <c r="B99" s="231"/>
      <c r="C99" s="231"/>
      <c r="D99" s="95"/>
      <c r="E99" s="63" t="s">
        <v>197</v>
      </c>
      <c r="F99" s="15" t="s">
        <v>207</v>
      </c>
      <c r="G99" s="15" t="s">
        <v>280</v>
      </c>
      <c r="H99" s="15"/>
      <c r="I99" s="17"/>
      <c r="J99" s="17"/>
      <c r="K99" s="17"/>
      <c r="L99" s="17"/>
      <c r="M99" s="17"/>
      <c r="N99" s="17"/>
      <c r="O99" s="17">
        <f>'[1]St.Goal 3'!D49</f>
        <v>11</v>
      </c>
      <c r="P99" s="17">
        <f>'[1]St.Goal 3'!E49</f>
        <v>43</v>
      </c>
      <c r="Q99" s="17">
        <f>'[1]St.Goal 3'!F49</f>
        <v>-5</v>
      </c>
      <c r="R99" s="17">
        <f>'[1]St.Goal 3'!G49</f>
        <v>-7</v>
      </c>
      <c r="S99" s="17">
        <f>'[1]St.Goal 3'!H49</f>
        <v>53</v>
      </c>
      <c r="T99" s="17">
        <f>'[1]St.Goal 3'!I49</f>
        <v>265</v>
      </c>
      <c r="U99" s="17">
        <f>'[1]St.Goal 3'!J49</f>
        <v>53</v>
      </c>
      <c r="V99" s="17"/>
      <c r="W99" s="17"/>
      <c r="X99" s="18">
        <f>'[1]St.Goal 3'!M49</f>
        <v>62.224000000000004</v>
      </c>
      <c r="Y99" s="18">
        <f>'[1]St.Goal 3'!N49</f>
        <v>75.557600000000008</v>
      </c>
      <c r="Z99" s="18">
        <f>'[1]St.Goal 3'!O49</f>
        <v>94.669120000000007</v>
      </c>
      <c r="AA99" s="18">
        <f>'[1]St.Goal 3'!P49</f>
        <v>123.33640000000001</v>
      </c>
      <c r="AB99" s="18">
        <f>'[1]St.Goal 3'!Q49</f>
        <v>167.33732000000001</v>
      </c>
      <c r="AC99" s="209"/>
      <c r="AD99" s="209"/>
      <c r="AE99" s="209"/>
      <c r="AF99" s="209"/>
      <c r="AG99" s="209"/>
      <c r="AH99" s="209"/>
      <c r="AI99" s="111"/>
    </row>
    <row r="100" spans="1:35" ht="148.5" outlineLevel="1" x14ac:dyDescent="0.3">
      <c r="A100" s="157" t="s">
        <v>62</v>
      </c>
      <c r="B100" s="103" t="s">
        <v>418</v>
      </c>
      <c r="C100" s="103" t="s">
        <v>434</v>
      </c>
      <c r="D100" s="89" t="s">
        <v>328</v>
      </c>
      <c r="E100" s="9" t="s">
        <v>150</v>
      </c>
      <c r="F100" s="9" t="s">
        <v>482</v>
      </c>
      <c r="G100" s="9"/>
      <c r="H100" s="9" t="s">
        <v>88</v>
      </c>
      <c r="M100" s="34"/>
      <c r="N100" s="34"/>
      <c r="O100" s="190" t="s">
        <v>138</v>
      </c>
      <c r="P100" s="190"/>
      <c r="Q100" s="190"/>
      <c r="R100" s="190"/>
      <c r="S100" s="190"/>
      <c r="T100" s="190"/>
      <c r="U100" s="190"/>
      <c r="V100" s="190"/>
      <c r="AA100" s="10">
        <f>'[1]St.Goal 3'!P54</f>
        <v>3</v>
      </c>
      <c r="AB100" s="10">
        <f>'[1]St.Goal 3'!Q54</f>
        <v>6</v>
      </c>
      <c r="AC100" s="123">
        <v>0</v>
      </c>
      <c r="AD100" s="123">
        <v>0</v>
      </c>
      <c r="AE100" s="123">
        <v>0</v>
      </c>
      <c r="AF100" s="123">
        <v>0</v>
      </c>
      <c r="AG100" s="123">
        <v>184400000</v>
      </c>
      <c r="AH100" s="123">
        <v>241830000</v>
      </c>
    </row>
    <row r="101" spans="1:35" ht="198" x14ac:dyDescent="0.3">
      <c r="A101" s="162" t="s">
        <v>63</v>
      </c>
      <c r="B101" s="107" t="s">
        <v>363</v>
      </c>
      <c r="C101" s="107"/>
      <c r="D101" s="95"/>
      <c r="E101" s="15" t="s">
        <v>243</v>
      </c>
      <c r="F101" s="15" t="s">
        <v>187</v>
      </c>
      <c r="G101" s="15" t="s">
        <v>304</v>
      </c>
      <c r="H101" s="15"/>
      <c r="I101" s="17"/>
      <c r="J101" s="17"/>
      <c r="K101" s="17"/>
      <c r="L101" s="17"/>
      <c r="M101" s="17"/>
      <c r="N101" s="17"/>
      <c r="O101" s="209" t="s">
        <v>138</v>
      </c>
      <c r="P101" s="209"/>
      <c r="Q101" s="209"/>
      <c r="R101" s="209"/>
      <c r="S101" s="209"/>
      <c r="T101" s="209"/>
      <c r="U101" s="209"/>
      <c r="V101" s="209"/>
      <c r="W101" s="17" t="s">
        <v>138</v>
      </c>
      <c r="X101" s="32">
        <f>'[1]St.Goal 3'!M59</f>
        <v>0.05</v>
      </c>
      <c r="Y101" s="32">
        <f>'[1]St.Goal 3'!N59</f>
        <v>0.1</v>
      </c>
      <c r="Z101" s="32">
        <f>'[1]St.Goal 3'!O59</f>
        <v>0.2</v>
      </c>
      <c r="AA101" s="32">
        <f>'[1]St.Goal 3'!P59</f>
        <v>0.3</v>
      </c>
      <c r="AB101" s="32">
        <f>'[1]St.Goal 3'!Q59</f>
        <v>0.4</v>
      </c>
      <c r="AC101" s="131">
        <f>SUM(AC102:AC106)</f>
        <v>0</v>
      </c>
      <c r="AD101" s="131">
        <f t="shared" ref="AD101:AH101" si="12">SUM(AD102:AD106)</f>
        <v>0</v>
      </c>
      <c r="AE101" s="131">
        <f t="shared" si="12"/>
        <v>112160000</v>
      </c>
      <c r="AF101" s="131">
        <f t="shared" si="12"/>
        <v>87670000</v>
      </c>
      <c r="AG101" s="131">
        <f t="shared" si="12"/>
        <v>128930000</v>
      </c>
      <c r="AH101" s="131">
        <f t="shared" si="12"/>
        <v>181222581.39648002</v>
      </c>
      <c r="AI101" s="111"/>
    </row>
    <row r="102" spans="1:35" ht="409.5" outlineLevel="1" x14ac:dyDescent="0.3">
      <c r="A102" s="157"/>
      <c r="B102" s="102" t="s">
        <v>452</v>
      </c>
      <c r="C102" s="102" t="s">
        <v>335</v>
      </c>
      <c r="D102" s="89" t="s">
        <v>328</v>
      </c>
      <c r="E102" s="9" t="s">
        <v>395</v>
      </c>
      <c r="F102" s="9" t="s">
        <v>209</v>
      </c>
      <c r="G102" s="9"/>
      <c r="H102" s="9" t="s">
        <v>359</v>
      </c>
      <c r="K102" s="34"/>
      <c r="L102" s="34"/>
      <c r="M102" s="34"/>
      <c r="N102" s="34"/>
      <c r="O102" s="190" t="s">
        <v>138</v>
      </c>
      <c r="P102" s="190"/>
      <c r="Q102" s="190"/>
      <c r="R102" s="190"/>
      <c r="S102" s="190"/>
      <c r="T102" s="190"/>
      <c r="U102" s="190"/>
      <c r="V102" s="190"/>
      <c r="Y102" s="10">
        <f>'[1]St.Goal 3'!N60</f>
        <v>1</v>
      </c>
      <c r="Z102" s="10">
        <f>'[1]St.Goal 3'!O60</f>
        <v>3</v>
      </c>
      <c r="AA102" s="10">
        <f>'[1]St.Goal 3'!P60</f>
        <v>5</v>
      </c>
      <c r="AB102" s="10">
        <f>'[1]St.Goal 3'!Q60</f>
        <v>6</v>
      </c>
      <c r="AC102" s="123">
        <v>0</v>
      </c>
      <c r="AD102" s="123">
        <v>0</v>
      </c>
      <c r="AE102" s="123">
        <v>41950000</v>
      </c>
      <c r="AF102" s="123">
        <v>21400000</v>
      </c>
      <c r="AG102" s="123">
        <v>16370000</v>
      </c>
      <c r="AH102" s="123">
        <v>11130000</v>
      </c>
    </row>
    <row r="103" spans="1:35" ht="66" customHeight="1" outlineLevel="1" x14ac:dyDescent="0.3">
      <c r="A103" s="187" t="s">
        <v>64</v>
      </c>
      <c r="B103" s="218" t="s">
        <v>435</v>
      </c>
      <c r="C103" s="218" t="s">
        <v>336</v>
      </c>
      <c r="D103" s="213" t="s">
        <v>328</v>
      </c>
      <c r="E103" s="9" t="s">
        <v>115</v>
      </c>
      <c r="F103" s="9" t="s">
        <v>209</v>
      </c>
      <c r="G103" s="9"/>
      <c r="H103" s="207" t="s">
        <v>359</v>
      </c>
      <c r="I103" s="190"/>
      <c r="J103" s="190"/>
      <c r="K103" s="190"/>
      <c r="L103" s="190"/>
      <c r="M103" s="225"/>
      <c r="N103" s="225"/>
      <c r="O103" s="190" t="s">
        <v>138</v>
      </c>
      <c r="P103" s="190"/>
      <c r="Q103" s="190"/>
      <c r="R103" s="190"/>
      <c r="S103" s="190"/>
      <c r="T103" s="190"/>
      <c r="U103" s="190"/>
      <c r="V103" s="190"/>
      <c r="W103" s="24"/>
      <c r="X103" s="24">
        <f>'[1]St.Goal 3'!M65</f>
        <v>3</v>
      </c>
      <c r="Y103" s="24">
        <f>'[1]St.Goal 3'!N65</f>
        <v>6</v>
      </c>
      <c r="Z103" s="24">
        <f>'[1]St.Goal 3'!O65</f>
        <v>9</v>
      </c>
      <c r="AA103" s="24">
        <f>'[1]St.Goal 3'!P65</f>
        <v>12</v>
      </c>
      <c r="AB103" s="24">
        <f>'[1]St.Goal 3'!Q65</f>
        <v>15</v>
      </c>
      <c r="AC103" s="191">
        <v>0</v>
      </c>
      <c r="AD103" s="191">
        <v>0</v>
      </c>
      <c r="AE103" s="191">
        <v>0</v>
      </c>
      <c r="AF103" s="191">
        <v>0</v>
      </c>
      <c r="AG103" s="191">
        <v>62850000</v>
      </c>
      <c r="AH103" s="191">
        <v>119392581.39648001</v>
      </c>
    </row>
    <row r="104" spans="1:35" ht="101.45" customHeight="1" outlineLevel="1" x14ac:dyDescent="0.3">
      <c r="A104" s="187"/>
      <c r="B104" s="218"/>
      <c r="C104" s="218"/>
      <c r="D104" s="213"/>
      <c r="E104" s="9" t="s">
        <v>396</v>
      </c>
      <c r="F104" s="9" t="s">
        <v>209</v>
      </c>
      <c r="G104" s="9"/>
      <c r="H104" s="207"/>
      <c r="I104" s="190"/>
      <c r="J104" s="190"/>
      <c r="K104" s="190"/>
      <c r="L104" s="190"/>
      <c r="M104" s="225"/>
      <c r="N104" s="225"/>
      <c r="O104" s="190" t="s">
        <v>138</v>
      </c>
      <c r="P104" s="190"/>
      <c r="Q104" s="190"/>
      <c r="R104" s="190"/>
      <c r="S104" s="190"/>
      <c r="T104" s="190"/>
      <c r="U104" s="190"/>
      <c r="V104" s="190"/>
      <c r="W104" s="28"/>
      <c r="X104" s="28"/>
      <c r="Y104" s="28"/>
      <c r="Z104" s="28"/>
      <c r="AA104" s="28">
        <f>'[1]St.Goal 3'!P66</f>
        <v>1080</v>
      </c>
      <c r="AB104" s="28">
        <f>'[1]St.Goal 3'!Q66</f>
        <v>1635</v>
      </c>
      <c r="AC104" s="200"/>
      <c r="AD104" s="200"/>
      <c r="AE104" s="200"/>
      <c r="AF104" s="200"/>
      <c r="AG104" s="200"/>
      <c r="AH104" s="200"/>
    </row>
    <row r="105" spans="1:35" ht="379.5" outlineLevel="1" x14ac:dyDescent="0.3">
      <c r="A105" s="157" t="s">
        <v>65</v>
      </c>
      <c r="B105" s="102" t="s">
        <v>456</v>
      </c>
      <c r="C105" s="102" t="s">
        <v>337</v>
      </c>
      <c r="D105" s="89" t="s">
        <v>328</v>
      </c>
      <c r="E105" s="9" t="s">
        <v>116</v>
      </c>
      <c r="F105" s="9" t="s">
        <v>209</v>
      </c>
      <c r="G105" s="9"/>
      <c r="H105" s="9" t="s">
        <v>88</v>
      </c>
      <c r="K105" s="34"/>
      <c r="L105" s="34"/>
      <c r="M105" s="34"/>
      <c r="N105" s="34"/>
      <c r="O105" s="190" t="s">
        <v>138</v>
      </c>
      <c r="P105" s="190"/>
      <c r="Q105" s="190"/>
      <c r="R105" s="190"/>
      <c r="S105" s="190"/>
      <c r="T105" s="190"/>
      <c r="U105" s="190"/>
      <c r="V105" s="190"/>
      <c r="W105" s="28">
        <f>'[1]St.Goal 3'!L74</f>
        <v>0</v>
      </c>
      <c r="X105" s="28">
        <f>'[1]St.Goal 3'!M74</f>
        <v>0</v>
      </c>
      <c r="Y105" s="28">
        <f>'[1]St.Goal 3'!N74</f>
        <v>1290.0889716373101</v>
      </c>
      <c r="Z105" s="28">
        <f>'[1]St.Goal 3'!O74</f>
        <v>2657.58328157286</v>
      </c>
      <c r="AA105" s="28">
        <f>'[1]St.Goal 3'!P74</f>
        <v>6843.2769500500999</v>
      </c>
      <c r="AB105" s="28">
        <f>'[1]St.Goal 3'!Q74</f>
        <v>11277.72041368256</v>
      </c>
      <c r="AC105" s="123">
        <v>0</v>
      </c>
      <c r="AD105" s="123">
        <v>0</v>
      </c>
      <c r="AE105" s="123">
        <v>0</v>
      </c>
      <c r="AF105" s="123">
        <v>0</v>
      </c>
      <c r="AG105" s="123">
        <v>0</v>
      </c>
      <c r="AH105" s="123">
        <v>0</v>
      </c>
    </row>
    <row r="106" spans="1:35" ht="132" outlineLevel="1" x14ac:dyDescent="0.3">
      <c r="A106" s="157" t="s">
        <v>66</v>
      </c>
      <c r="B106" s="102" t="s">
        <v>436</v>
      </c>
      <c r="C106" s="102"/>
      <c r="D106" s="89" t="s">
        <v>328</v>
      </c>
      <c r="E106" s="9" t="s">
        <v>117</v>
      </c>
      <c r="F106" s="9" t="s">
        <v>209</v>
      </c>
      <c r="G106" s="9"/>
      <c r="H106" s="9" t="s">
        <v>359</v>
      </c>
      <c r="K106" s="34"/>
      <c r="L106" s="34"/>
      <c r="M106" s="34"/>
      <c r="N106" s="34"/>
      <c r="O106" s="10" t="s">
        <v>138</v>
      </c>
      <c r="P106" s="10" t="s">
        <v>138</v>
      </c>
      <c r="Q106" s="10" t="s">
        <v>138</v>
      </c>
      <c r="R106" s="10" t="s">
        <v>138</v>
      </c>
      <c r="S106" s="10" t="s">
        <v>138</v>
      </c>
      <c r="T106" s="10" t="s">
        <v>138</v>
      </c>
      <c r="U106" s="10" t="s">
        <v>138</v>
      </c>
      <c r="V106" s="10" t="s">
        <v>138</v>
      </c>
      <c r="W106" s="10" t="s">
        <v>138</v>
      </c>
      <c r="X106" s="10" t="s">
        <v>138</v>
      </c>
      <c r="Y106" s="10" t="s">
        <v>195</v>
      </c>
      <c r="Z106" s="10" t="s">
        <v>195</v>
      </c>
      <c r="AA106" s="10" t="s">
        <v>195</v>
      </c>
      <c r="AB106" s="10" t="s">
        <v>195</v>
      </c>
      <c r="AC106" s="123">
        <v>0</v>
      </c>
      <c r="AD106" s="123">
        <v>0</v>
      </c>
      <c r="AE106" s="123">
        <v>70210000</v>
      </c>
      <c r="AF106" s="123">
        <v>66270000</v>
      </c>
      <c r="AG106" s="123">
        <v>49710000</v>
      </c>
      <c r="AH106" s="123">
        <v>50700000</v>
      </c>
    </row>
    <row r="107" spans="1:35" ht="49.5" x14ac:dyDescent="0.3">
      <c r="A107" s="163" t="s">
        <v>133</v>
      </c>
      <c r="B107" s="215" t="s">
        <v>118</v>
      </c>
      <c r="C107" s="265"/>
      <c r="D107" s="94"/>
      <c r="E107" s="57" t="s">
        <v>151</v>
      </c>
      <c r="F107" s="11" t="s">
        <v>207</v>
      </c>
      <c r="G107" s="11" t="s">
        <v>305</v>
      </c>
      <c r="H107" s="12"/>
      <c r="I107" s="19"/>
      <c r="J107" s="19"/>
      <c r="K107" s="19"/>
      <c r="L107" s="19"/>
      <c r="M107" s="19"/>
      <c r="N107" s="19"/>
      <c r="O107" s="46">
        <f>'[1]St. Goal level'!C26</f>
        <v>1127.7341768550825</v>
      </c>
      <c r="P107" s="46">
        <f>'[1]St. Goal level'!D26</f>
        <v>1217.3514636670479</v>
      </c>
      <c r="Q107" s="46">
        <f>'[1]St. Goal level'!E26</f>
        <v>1329.8702843012554</v>
      </c>
      <c r="R107" s="46">
        <f>'[1]St. Goal level'!F26</f>
        <v>1321.5512263074609</v>
      </c>
      <c r="S107" s="46">
        <f>'[1]St. Goal level'!G26</f>
        <v>1265.450384417833</v>
      </c>
      <c r="T107" s="46">
        <f>'[1]St. Goal level'!H26</f>
        <v>2313.7225550400876</v>
      </c>
      <c r="U107" s="46">
        <f>'[1]St. Goal level'!I26</f>
        <v>2462.7432293671268</v>
      </c>
      <c r="V107" s="46">
        <f>'[1]St. Goal level'!J26</f>
        <v>2752.0787376661119</v>
      </c>
      <c r="W107" s="46">
        <f>'[1]St. Goal level'!K26</f>
        <v>1853.0325160000002</v>
      </c>
      <c r="X107" s="46">
        <f>'[1]St. Goal level'!L26</f>
        <v>1500.7925002499996</v>
      </c>
      <c r="Y107" s="46">
        <f>'[1]St. Goal level'!M26</f>
        <v>1241.3725000099994</v>
      </c>
      <c r="Z107" s="46">
        <f>'[1]St. Goal level'!N26</f>
        <v>1024.5725</v>
      </c>
      <c r="AA107" s="46">
        <f>'[1]St. Goal level'!O26</f>
        <v>876.65</v>
      </c>
      <c r="AB107" s="46">
        <f>'[1]St. Goal level'!P26</f>
        <v>727.21249999999998</v>
      </c>
      <c r="AC107" s="198">
        <f>AC109+AC122</f>
        <v>218000000</v>
      </c>
      <c r="AD107" s="198">
        <f t="shared" ref="AD107:AG107" si="13">AD109+AD122</f>
        <v>281000000</v>
      </c>
      <c r="AE107" s="198">
        <f t="shared" si="13"/>
        <v>972080000</v>
      </c>
      <c r="AF107" s="198">
        <f t="shared" si="13"/>
        <v>1160080000</v>
      </c>
      <c r="AG107" s="198">
        <f t="shared" si="13"/>
        <v>1544000000</v>
      </c>
      <c r="AH107" s="198">
        <f>AH109+AH122</f>
        <v>1991870000</v>
      </c>
      <c r="AI107" s="133"/>
    </row>
    <row r="108" spans="1:35" ht="165" x14ac:dyDescent="0.3">
      <c r="A108" s="163"/>
      <c r="B108" s="215"/>
      <c r="C108" s="265"/>
      <c r="D108" s="94"/>
      <c r="E108" s="57" t="s">
        <v>198</v>
      </c>
      <c r="F108" s="11" t="s">
        <v>222</v>
      </c>
      <c r="G108" s="11" t="s">
        <v>281</v>
      </c>
      <c r="H108" s="12"/>
      <c r="I108" s="19"/>
      <c r="J108" s="19"/>
      <c r="K108" s="19"/>
      <c r="L108" s="19"/>
      <c r="M108" s="19"/>
      <c r="N108" s="19"/>
      <c r="O108" s="47"/>
      <c r="P108" s="47">
        <f>'[1]St. Goal level'!D27</f>
        <v>19</v>
      </c>
      <c r="Q108" s="47">
        <f>'[1]St. Goal level'!E27</f>
        <v>-23</v>
      </c>
      <c r="R108" s="47">
        <f>'[1]St. Goal level'!F27</f>
        <v>-27</v>
      </c>
      <c r="S108" s="47">
        <f>'[1]St. Goal level'!G27</f>
        <v>-13</v>
      </c>
      <c r="T108" s="47">
        <f>'[1]St. Goal level'!H27</f>
        <v>-16</v>
      </c>
      <c r="U108" s="47">
        <f>'[1]St. Goal level'!I27</f>
        <v>-89</v>
      </c>
      <c r="V108" s="47" t="s">
        <v>138</v>
      </c>
      <c r="W108" s="47">
        <f>'[1]St. Goal level'!K27</f>
        <v>5</v>
      </c>
      <c r="X108" s="47">
        <f>'[1]St. Goal level'!L27</f>
        <v>10</v>
      </c>
      <c r="Y108" s="47">
        <f>'[1]St. Goal level'!M27</f>
        <v>15</v>
      </c>
      <c r="Z108" s="47">
        <f>'[1]St. Goal level'!N27</f>
        <v>30</v>
      </c>
      <c r="AA108" s="47">
        <f>'[1]St. Goal level'!O27</f>
        <v>40</v>
      </c>
      <c r="AB108" s="47">
        <f>'[1]St. Goal level'!P27</f>
        <v>50</v>
      </c>
      <c r="AC108" s="199"/>
      <c r="AD108" s="199"/>
      <c r="AE108" s="199"/>
      <c r="AF108" s="199"/>
      <c r="AG108" s="199"/>
      <c r="AH108" s="199"/>
      <c r="AI108" s="133"/>
    </row>
    <row r="109" spans="1:35" ht="66" x14ac:dyDescent="0.3">
      <c r="A109" s="161" t="s">
        <v>0</v>
      </c>
      <c r="B109" s="106" t="s">
        <v>119</v>
      </c>
      <c r="C109" s="106"/>
      <c r="D109" s="95"/>
      <c r="E109" s="76" t="s">
        <v>322</v>
      </c>
      <c r="F109" s="15" t="s">
        <v>207</v>
      </c>
      <c r="G109" s="15" t="s">
        <v>306</v>
      </c>
      <c r="H109" s="15"/>
      <c r="I109" s="17"/>
      <c r="J109" s="17"/>
      <c r="K109" s="17"/>
      <c r="L109" s="17"/>
      <c r="M109" s="17"/>
      <c r="N109" s="17"/>
      <c r="O109" s="48">
        <f>'[1]St.Goal 4'!D3</f>
        <v>0.44461733170934048</v>
      </c>
      <c r="P109" s="48">
        <f>'[1]St.Goal 4'!E3</f>
        <v>0.46069403131369907</v>
      </c>
      <c r="Q109" s="48">
        <f>'[1]St.Goal 4'!F3</f>
        <v>0.42323996694612465</v>
      </c>
      <c r="R109" s="48">
        <f>'[1]St.Goal 4'!G3</f>
        <v>0.4142719882482217</v>
      </c>
      <c r="S109" s="48">
        <f>'[1]St.Goal 4'!H3</f>
        <v>0.38246151255686434</v>
      </c>
      <c r="T109" s="48">
        <f>'[1]St.Goal 4'!I3</f>
        <v>0.3342840204144768</v>
      </c>
      <c r="U109" s="48">
        <f>'[1]St.Goal 4'!J3</f>
        <v>0.46941602540911609</v>
      </c>
      <c r="V109" s="48">
        <f>'[1]St.Goal 4'!K3</f>
        <v>0.69060643903392471</v>
      </c>
      <c r="W109" s="48">
        <f>'[1]St.Goal 4'!L3</f>
        <v>0.54350000000000009</v>
      </c>
      <c r="X109" s="48">
        <f>'[1]St.Goal 4'!M3</f>
        <v>0.54200000000000015</v>
      </c>
      <c r="Y109" s="48">
        <f>'[1]St.Goal 4'!N3</f>
        <v>0.56200000000000017</v>
      </c>
      <c r="Z109" s="48">
        <f>'[1]St.Goal 4'!O3</f>
        <v>0.5920000000000003</v>
      </c>
      <c r="AA109" s="48">
        <f>'[1]St.Goal 4'!P3</f>
        <v>0.61900000000000022</v>
      </c>
      <c r="AB109" s="48">
        <f>'[1]St.Goal 4'!Q3</f>
        <v>0.62000000000000011</v>
      </c>
      <c r="AC109" s="131">
        <f>SUM(AC110:AC121)</f>
        <v>213000000</v>
      </c>
      <c r="AD109" s="131">
        <f t="shared" ref="AD109:AH109" si="14">SUM(AD110:AD121)</f>
        <v>265000000</v>
      </c>
      <c r="AE109" s="131">
        <f t="shared" si="14"/>
        <v>647080000</v>
      </c>
      <c r="AF109" s="131">
        <f t="shared" si="14"/>
        <v>871080000</v>
      </c>
      <c r="AG109" s="131">
        <f t="shared" si="14"/>
        <v>1247000000</v>
      </c>
      <c r="AH109" s="131">
        <f t="shared" si="14"/>
        <v>1684870000</v>
      </c>
      <c r="AI109" s="111"/>
    </row>
    <row r="110" spans="1:35" ht="52.5" customHeight="1" x14ac:dyDescent="0.3">
      <c r="A110" s="187" t="s">
        <v>4</v>
      </c>
      <c r="B110" s="214" t="s">
        <v>238</v>
      </c>
      <c r="C110" s="214" t="s">
        <v>338</v>
      </c>
      <c r="D110" s="212" t="s">
        <v>328</v>
      </c>
      <c r="E110" s="9" t="s">
        <v>199</v>
      </c>
      <c r="F110" s="9" t="s">
        <v>201</v>
      </c>
      <c r="G110" s="9"/>
      <c r="H110" s="9" t="s">
        <v>88</v>
      </c>
      <c r="I110" s="226"/>
      <c r="J110" s="226"/>
      <c r="K110" s="226"/>
      <c r="L110" s="226"/>
      <c r="M110" s="226"/>
      <c r="N110" s="226"/>
      <c r="O110" s="190" t="s">
        <v>138</v>
      </c>
      <c r="P110" s="190"/>
      <c r="Q110" s="190"/>
      <c r="R110" s="190"/>
      <c r="S110" s="190"/>
      <c r="T110" s="190"/>
      <c r="U110" s="190"/>
      <c r="V110" s="190"/>
      <c r="W110" s="24">
        <f>'[1]St.Goal 4'!L4</f>
        <v>100</v>
      </c>
      <c r="X110" s="24">
        <f>'[1]St.Goal 4'!M4</f>
        <v>150</v>
      </c>
      <c r="Y110" s="24">
        <f>'[1]St.Goal 4'!N4</f>
        <v>166.66666666666669</v>
      </c>
      <c r="Z110" s="24">
        <f>'[1]St.Goal 4'!O4</f>
        <v>200</v>
      </c>
      <c r="AA110" s="24">
        <f>'[1]St.Goal 4'!P4</f>
        <v>230</v>
      </c>
      <c r="AB110" s="24">
        <f>'[1]St.Goal 4'!Q4</f>
        <v>250</v>
      </c>
      <c r="AC110" s="191">
        <v>160000000</v>
      </c>
      <c r="AD110" s="191">
        <v>200000000</v>
      </c>
      <c r="AE110" s="191">
        <v>210000000</v>
      </c>
      <c r="AF110" s="191">
        <v>231000000</v>
      </c>
      <c r="AG110" s="191">
        <v>250000000</v>
      </c>
      <c r="AH110" s="191">
        <v>262000000</v>
      </c>
    </row>
    <row r="111" spans="1:35" ht="68.25" customHeight="1" outlineLevel="1" x14ac:dyDescent="0.3">
      <c r="A111" s="187"/>
      <c r="B111" s="214"/>
      <c r="C111" s="214"/>
      <c r="D111" s="212"/>
      <c r="E111" s="9" t="s">
        <v>120</v>
      </c>
      <c r="F111" s="9" t="s">
        <v>201</v>
      </c>
      <c r="G111" s="9"/>
      <c r="H111" s="9" t="s">
        <v>88</v>
      </c>
      <c r="I111" s="226"/>
      <c r="J111" s="226"/>
      <c r="K111" s="226"/>
      <c r="L111" s="226"/>
      <c r="M111" s="226"/>
      <c r="N111" s="226"/>
      <c r="O111" s="190" t="s">
        <v>138</v>
      </c>
      <c r="P111" s="190"/>
      <c r="Q111" s="190"/>
      <c r="R111" s="190"/>
      <c r="S111" s="190"/>
      <c r="T111" s="190"/>
      <c r="U111" s="190"/>
      <c r="V111" s="190"/>
      <c r="W111" s="10">
        <f>'[1]St.Goal 4'!L5</f>
        <v>15</v>
      </c>
      <c r="X111" s="10">
        <f>'[1]St.Goal 4'!M5</f>
        <v>30</v>
      </c>
      <c r="Y111" s="10">
        <f>'[1]St.Goal 4'!N5</f>
        <v>50</v>
      </c>
      <c r="Z111" s="10">
        <f>'[1]St.Goal 4'!O5</f>
        <v>80</v>
      </c>
      <c r="AA111" s="10">
        <f>'[1]St.Goal 4'!P5</f>
        <v>115</v>
      </c>
      <c r="AB111" s="10">
        <f>'[1]St.Goal 4'!Q5</f>
        <v>150</v>
      </c>
      <c r="AC111" s="191"/>
      <c r="AD111" s="191"/>
      <c r="AE111" s="191"/>
      <c r="AF111" s="191"/>
      <c r="AG111" s="191"/>
      <c r="AH111" s="191"/>
    </row>
    <row r="112" spans="1:35" ht="103.5" customHeight="1" outlineLevel="1" x14ac:dyDescent="0.3">
      <c r="A112" s="187" t="s">
        <v>16</v>
      </c>
      <c r="B112" s="214" t="s">
        <v>152</v>
      </c>
      <c r="C112" s="214"/>
      <c r="D112" s="212" t="s">
        <v>327</v>
      </c>
      <c r="E112" s="9" t="s">
        <v>153</v>
      </c>
      <c r="F112" s="9" t="s">
        <v>482</v>
      </c>
      <c r="G112" s="9"/>
      <c r="H112" s="207" t="s">
        <v>88</v>
      </c>
      <c r="I112" s="225"/>
      <c r="J112" s="225"/>
      <c r="K112" s="225"/>
      <c r="L112" s="225"/>
      <c r="M112" s="225"/>
      <c r="N112" s="225"/>
      <c r="O112" s="190" t="s">
        <v>138</v>
      </c>
      <c r="P112" s="190"/>
      <c r="Q112" s="190"/>
      <c r="R112" s="190"/>
      <c r="S112" s="190"/>
      <c r="T112" s="190"/>
      <c r="U112" s="190"/>
      <c r="V112" s="190"/>
      <c r="W112" s="24">
        <f>'[1]St.Goal 4'!L9</f>
        <v>2.8274400000000002</v>
      </c>
      <c r="X112" s="24">
        <f>'[1]St.Goal 4'!M9</f>
        <v>4.9968576000000002</v>
      </c>
      <c r="Y112" s="24">
        <f>'[1]St.Goal 4'!N9</f>
        <v>8.1595908575999996</v>
      </c>
      <c r="Z112" s="24">
        <f>'[1]St.Goal 4'!O9</f>
        <v>11.502446396313598</v>
      </c>
      <c r="AA112" s="24">
        <f>'[1]St.Goal 4'!P9</f>
        <v>15.446142303621119</v>
      </c>
      <c r="AB112" s="24">
        <f>'[1]St.Goal 4'!Q9</f>
        <v>20.205871054481968</v>
      </c>
      <c r="AC112" s="191">
        <v>14000000</v>
      </c>
      <c r="AD112" s="191">
        <v>16000000</v>
      </c>
      <c r="AE112" s="191">
        <v>19000000</v>
      </c>
      <c r="AF112" s="191">
        <v>23000000</v>
      </c>
      <c r="AG112" s="191">
        <v>26000000</v>
      </c>
      <c r="AH112" s="191">
        <v>29000000</v>
      </c>
    </row>
    <row r="113" spans="1:35" ht="121.35" customHeight="1" outlineLevel="1" x14ac:dyDescent="0.3">
      <c r="A113" s="187"/>
      <c r="B113" s="214"/>
      <c r="C113" s="214"/>
      <c r="D113" s="212"/>
      <c r="E113" s="9" t="s">
        <v>154</v>
      </c>
      <c r="F113" s="146" t="s">
        <v>482</v>
      </c>
      <c r="G113" s="9" t="s">
        <v>307</v>
      </c>
      <c r="H113" s="207"/>
      <c r="I113" s="225"/>
      <c r="J113" s="225"/>
      <c r="K113" s="225"/>
      <c r="L113" s="225"/>
      <c r="M113" s="225"/>
      <c r="N113" s="225"/>
      <c r="O113" s="190" t="s">
        <v>138</v>
      </c>
      <c r="P113" s="190"/>
      <c r="Q113" s="190"/>
      <c r="R113" s="190"/>
      <c r="S113" s="190"/>
      <c r="T113" s="190"/>
      <c r="U113" s="190"/>
      <c r="V113" s="190"/>
      <c r="W113" s="10">
        <f>'[1]St.Goal 4'!L10</f>
        <v>1.0999999999999999</v>
      </c>
      <c r="X113" s="10">
        <f>'[1]St.Goal 4'!M10</f>
        <v>1.2</v>
      </c>
      <c r="Y113" s="10">
        <f>'[1]St.Goal 4'!N10</f>
        <v>1.4000000000000001</v>
      </c>
      <c r="Z113" s="10">
        <f>'[1]St.Goal 4'!O10</f>
        <v>1.4</v>
      </c>
      <c r="AA113" s="10">
        <f>'[1]St.Goal 4'!P10</f>
        <v>1.6</v>
      </c>
      <c r="AB113" s="10">
        <f>'[1]St.Goal 4'!Q10</f>
        <v>1.7000000000000002</v>
      </c>
      <c r="AC113" s="200"/>
      <c r="AD113" s="200"/>
      <c r="AE113" s="200"/>
      <c r="AF113" s="200"/>
      <c r="AG113" s="200"/>
      <c r="AH113" s="200"/>
    </row>
    <row r="114" spans="1:35" ht="409.5" outlineLevel="1" x14ac:dyDescent="0.3">
      <c r="A114" s="157" t="s">
        <v>17</v>
      </c>
      <c r="B114" s="103" t="s">
        <v>234</v>
      </c>
      <c r="C114" s="103" t="s">
        <v>339</v>
      </c>
      <c r="D114" s="89" t="s">
        <v>328</v>
      </c>
      <c r="E114" s="9" t="s">
        <v>437</v>
      </c>
      <c r="F114" s="9" t="s">
        <v>482</v>
      </c>
      <c r="G114" s="9" t="s">
        <v>308</v>
      </c>
      <c r="H114" s="9" t="s">
        <v>88</v>
      </c>
      <c r="M114" s="34"/>
      <c r="N114" s="34"/>
      <c r="O114" s="190" t="s">
        <v>138</v>
      </c>
      <c r="P114" s="190"/>
      <c r="Q114" s="190"/>
      <c r="R114" s="190"/>
      <c r="S114" s="190"/>
      <c r="T114" s="190"/>
      <c r="U114" s="190"/>
      <c r="V114" s="190"/>
      <c r="W114" s="22"/>
      <c r="X114" s="22"/>
      <c r="Y114" s="22"/>
      <c r="Z114" s="22"/>
      <c r="AA114" s="22">
        <f>'[1]St.Goal 4'!P19</f>
        <v>0.38</v>
      </c>
      <c r="AB114" s="22">
        <f>'[1]St.Goal 4'!Q19</f>
        <v>0.45</v>
      </c>
      <c r="AC114" s="123">
        <v>0</v>
      </c>
      <c r="AD114" s="123">
        <v>0</v>
      </c>
      <c r="AE114" s="123">
        <v>0</v>
      </c>
      <c r="AF114" s="123">
        <v>0</v>
      </c>
      <c r="AG114" s="123">
        <v>159000000</v>
      </c>
      <c r="AH114" s="123">
        <v>180000000</v>
      </c>
    </row>
    <row r="115" spans="1:35" ht="51.75" customHeight="1" outlineLevel="1" x14ac:dyDescent="0.3">
      <c r="A115" s="187" t="s">
        <v>18</v>
      </c>
      <c r="B115" s="214" t="s">
        <v>155</v>
      </c>
      <c r="C115" s="214" t="s">
        <v>340</v>
      </c>
      <c r="D115" s="212" t="s">
        <v>327</v>
      </c>
      <c r="E115" s="9" t="s">
        <v>156</v>
      </c>
      <c r="F115" s="9" t="s">
        <v>201</v>
      </c>
      <c r="G115" s="9"/>
      <c r="H115" s="207" t="s">
        <v>88</v>
      </c>
      <c r="I115" s="34"/>
      <c r="J115" s="34"/>
      <c r="K115" s="34"/>
      <c r="L115" s="34"/>
      <c r="M115" s="34"/>
      <c r="N115" s="34"/>
      <c r="O115" s="190" t="s">
        <v>138</v>
      </c>
      <c r="P115" s="190"/>
      <c r="Q115" s="190"/>
      <c r="R115" s="190"/>
      <c r="S115" s="190"/>
      <c r="T115" s="190"/>
      <c r="U115" s="190"/>
      <c r="V115" s="190"/>
      <c r="W115" s="24">
        <f>'[1]St.Goal 4'!L20</f>
        <v>12.852000000000002</v>
      </c>
      <c r="X115" s="24">
        <f>'[1]St.Goal 4'!M20</f>
        <v>27.760320000000004</v>
      </c>
      <c r="Y115" s="24">
        <f>'[1]St.Goal 4'!N20</f>
        <v>46.012730399999995</v>
      </c>
      <c r="Z115" s="24">
        <f>'[1]St.Goal 4'!O20</f>
        <v>68.466942835200001</v>
      </c>
      <c r="AA115" s="24">
        <f>'[1]St.Goal 4'!P20</f>
        <v>86.884550457868798</v>
      </c>
      <c r="AB115" s="24">
        <f>'[1]St.Goal 4'!Q20</f>
        <v>110.05376391330047</v>
      </c>
      <c r="AC115" s="191">
        <v>39000000</v>
      </c>
      <c r="AD115" s="191">
        <v>49000000</v>
      </c>
      <c r="AE115" s="191">
        <v>52000000</v>
      </c>
      <c r="AF115" s="191">
        <v>59000000</v>
      </c>
      <c r="AG115" s="191">
        <v>77900000</v>
      </c>
      <c r="AH115" s="191">
        <v>102600000</v>
      </c>
    </row>
    <row r="116" spans="1:35" ht="33" outlineLevel="1" x14ac:dyDescent="0.3">
      <c r="A116" s="187"/>
      <c r="B116" s="214"/>
      <c r="C116" s="214"/>
      <c r="D116" s="212"/>
      <c r="E116" s="9" t="s">
        <v>157</v>
      </c>
      <c r="F116" s="9" t="s">
        <v>201</v>
      </c>
      <c r="G116" s="9"/>
      <c r="H116" s="207"/>
      <c r="I116" s="34"/>
      <c r="J116" s="34"/>
      <c r="K116" s="34"/>
      <c r="L116" s="34"/>
      <c r="M116" s="34"/>
      <c r="N116" s="34"/>
      <c r="O116" s="190" t="s">
        <v>138</v>
      </c>
      <c r="P116" s="190"/>
      <c r="Q116" s="190"/>
      <c r="R116" s="190"/>
      <c r="S116" s="190"/>
      <c r="T116" s="190"/>
      <c r="U116" s="190"/>
      <c r="V116" s="190"/>
      <c r="W116" s="24">
        <f>'[1]St.Goal 4'!L21</f>
        <v>25.704000000000004</v>
      </c>
      <c r="X116" s="24">
        <f>'[1]St.Goal 4'!M21</f>
        <v>55.520640000000007</v>
      </c>
      <c r="Y116" s="24">
        <f>'[1]St.Goal 4'!N21</f>
        <v>92.025460799999991</v>
      </c>
      <c r="Z116" s="24">
        <f>'[1]St.Goal 4'!O21</f>
        <v>136.9338856704</v>
      </c>
      <c r="AA116" s="24">
        <f>'[1]St.Goal 4'!P21</f>
        <v>173.7691009157376</v>
      </c>
      <c r="AB116" s="24">
        <f>'[1]St.Goal 4'!Q21</f>
        <v>220.10752782660094</v>
      </c>
      <c r="AC116" s="200"/>
      <c r="AD116" s="200"/>
      <c r="AE116" s="200"/>
      <c r="AF116" s="200"/>
      <c r="AG116" s="200"/>
      <c r="AH116" s="200"/>
    </row>
    <row r="117" spans="1:35" ht="49.5" outlineLevel="1" x14ac:dyDescent="0.3">
      <c r="A117" s="157" t="s">
        <v>19</v>
      </c>
      <c r="B117" s="98" t="s">
        <v>158</v>
      </c>
      <c r="C117" s="98"/>
      <c r="D117" s="93" t="s">
        <v>327</v>
      </c>
      <c r="E117" s="9" t="s">
        <v>200</v>
      </c>
      <c r="F117" s="9" t="s">
        <v>201</v>
      </c>
      <c r="G117" s="9"/>
      <c r="H117" s="9" t="s">
        <v>88</v>
      </c>
      <c r="I117" s="34"/>
      <c r="J117" s="34"/>
      <c r="K117" s="34"/>
      <c r="L117" s="34"/>
      <c r="M117" s="34"/>
      <c r="N117" s="34"/>
      <c r="O117" s="10" t="s">
        <v>138</v>
      </c>
      <c r="P117" s="10" t="s">
        <v>138</v>
      </c>
      <c r="Q117" s="10" t="s">
        <v>138</v>
      </c>
      <c r="R117" s="10" t="s">
        <v>138</v>
      </c>
      <c r="S117" s="10" t="s">
        <v>138</v>
      </c>
      <c r="T117" s="10" t="s">
        <v>138</v>
      </c>
      <c r="U117" s="10" t="s">
        <v>138</v>
      </c>
      <c r="V117" s="10" t="s">
        <v>138</v>
      </c>
      <c r="W117" s="10" t="s">
        <v>195</v>
      </c>
      <c r="X117" s="10" t="s">
        <v>195</v>
      </c>
      <c r="Y117" s="10" t="s">
        <v>195</v>
      </c>
      <c r="Z117" s="10" t="s">
        <v>195</v>
      </c>
      <c r="AA117" s="10" t="s">
        <v>195</v>
      </c>
      <c r="AB117" s="10" t="s">
        <v>195</v>
      </c>
      <c r="AC117" s="125">
        <v>0</v>
      </c>
      <c r="AD117" s="125">
        <v>0</v>
      </c>
      <c r="AE117" s="125">
        <v>0</v>
      </c>
      <c r="AF117" s="125">
        <v>0</v>
      </c>
      <c r="AG117" s="125">
        <v>0</v>
      </c>
      <c r="AH117" s="125">
        <v>0</v>
      </c>
    </row>
    <row r="118" spans="1:35" ht="88.5" customHeight="1" outlineLevel="1" x14ac:dyDescent="0.3">
      <c r="A118" s="187" t="s">
        <v>53</v>
      </c>
      <c r="B118" s="221" t="s">
        <v>159</v>
      </c>
      <c r="C118" s="264"/>
      <c r="D118" s="213" t="s">
        <v>327</v>
      </c>
      <c r="E118" s="9" t="s">
        <v>121</v>
      </c>
      <c r="F118" s="9" t="s">
        <v>201</v>
      </c>
      <c r="G118" s="9"/>
      <c r="H118" s="207" t="s">
        <v>88</v>
      </c>
      <c r="I118" s="190"/>
      <c r="J118" s="190"/>
      <c r="K118" s="225"/>
      <c r="L118" s="225"/>
      <c r="M118" s="225"/>
      <c r="N118" s="225"/>
      <c r="O118" s="190" t="s">
        <v>138</v>
      </c>
      <c r="P118" s="190"/>
      <c r="Q118" s="190"/>
      <c r="R118" s="190"/>
      <c r="S118" s="190"/>
      <c r="T118" s="190"/>
      <c r="U118" s="190"/>
      <c r="V118" s="190"/>
      <c r="W118" s="24"/>
      <c r="X118" s="24"/>
      <c r="Y118" s="24">
        <f>'[1]St.Goal 4'!N30</f>
        <v>18.405092159999999</v>
      </c>
      <c r="Z118" s="24">
        <f>'[1]St.Goal 4'!O30</f>
        <v>61.620248551679992</v>
      </c>
      <c r="AA118" s="24">
        <f>'[1]St.Goal 4'!P30</f>
        <v>123.56913842896896</v>
      </c>
      <c r="AB118" s="24">
        <f>'[1]St.Goal 4'!Q30</f>
        <v>220.10752782660094</v>
      </c>
      <c r="AC118" s="191">
        <v>0</v>
      </c>
      <c r="AD118" s="191">
        <v>0</v>
      </c>
      <c r="AE118" s="191">
        <v>366080000</v>
      </c>
      <c r="AF118" s="191">
        <v>558080000</v>
      </c>
      <c r="AG118" s="191">
        <v>650600000</v>
      </c>
      <c r="AH118" s="191">
        <v>944270000</v>
      </c>
    </row>
    <row r="119" spans="1:35" ht="88.5" customHeight="1" outlineLevel="1" x14ac:dyDescent="0.3">
      <c r="A119" s="187"/>
      <c r="B119" s="221"/>
      <c r="C119" s="264"/>
      <c r="D119" s="213"/>
      <c r="E119" s="9" t="s">
        <v>235</v>
      </c>
      <c r="F119" s="9" t="s">
        <v>201</v>
      </c>
      <c r="G119" s="9" t="s">
        <v>309</v>
      </c>
      <c r="H119" s="207"/>
      <c r="I119" s="190"/>
      <c r="J119" s="190"/>
      <c r="K119" s="225"/>
      <c r="L119" s="225"/>
      <c r="M119" s="225"/>
      <c r="N119" s="225"/>
      <c r="O119" s="190" t="s">
        <v>138</v>
      </c>
      <c r="P119" s="190"/>
      <c r="Q119" s="190"/>
      <c r="R119" s="190"/>
      <c r="S119" s="190"/>
      <c r="T119" s="190"/>
      <c r="U119" s="190"/>
      <c r="V119" s="190"/>
      <c r="Y119" s="31" t="s">
        <v>236</v>
      </c>
      <c r="Z119" s="31">
        <f>'[1]St.Goal 4'!O31</f>
        <v>0.15</v>
      </c>
      <c r="AA119" s="31">
        <f>'[1]St.Goal 4'!P31</f>
        <v>0.3</v>
      </c>
      <c r="AB119" s="31">
        <f>'[1]St.Goal 4'!Q31</f>
        <v>0.4</v>
      </c>
      <c r="AC119" s="200"/>
      <c r="AD119" s="200"/>
      <c r="AE119" s="200"/>
      <c r="AF119" s="200"/>
      <c r="AG119" s="200"/>
      <c r="AH119" s="200"/>
    </row>
    <row r="120" spans="1:35" ht="346.5" outlineLevel="1" x14ac:dyDescent="0.3">
      <c r="A120" s="157" t="s">
        <v>54</v>
      </c>
      <c r="B120" s="103" t="s">
        <v>160</v>
      </c>
      <c r="C120" s="103" t="s">
        <v>341</v>
      </c>
      <c r="D120" s="89" t="s">
        <v>327</v>
      </c>
      <c r="E120" s="9" t="s">
        <v>161</v>
      </c>
      <c r="F120" s="9" t="s">
        <v>482</v>
      </c>
      <c r="G120" s="9"/>
      <c r="H120" s="9" t="s">
        <v>88</v>
      </c>
      <c r="I120" s="45"/>
      <c r="J120" s="45"/>
      <c r="K120" s="45"/>
      <c r="L120" s="45"/>
      <c r="M120" s="44"/>
      <c r="N120" s="44"/>
      <c r="O120" s="190" t="s">
        <v>138</v>
      </c>
      <c r="P120" s="190"/>
      <c r="Q120" s="190"/>
      <c r="R120" s="190"/>
      <c r="S120" s="190"/>
      <c r="T120" s="190"/>
      <c r="U120" s="190"/>
      <c r="V120" s="190"/>
      <c r="W120" s="10">
        <f>'[1]St.Goal 4'!L38</f>
        <v>0</v>
      </c>
      <c r="X120" s="10">
        <f>'[1]St.Goal 4'!M38</f>
        <v>0</v>
      </c>
      <c r="Y120" s="10">
        <f>'[1]St.Goal 4'!N38</f>
        <v>0</v>
      </c>
      <c r="Z120" s="10">
        <f>'[1]St.Goal 4'!O38</f>
        <v>0</v>
      </c>
      <c r="AA120" s="10">
        <f>'[1]St.Goal 4'!P38</f>
        <v>5</v>
      </c>
      <c r="AB120" s="10">
        <f>'[1]St.Goal 4'!Q38</f>
        <v>10</v>
      </c>
      <c r="AC120" s="123">
        <v>0</v>
      </c>
      <c r="AD120" s="123">
        <v>0</v>
      </c>
      <c r="AE120" s="123">
        <v>0</v>
      </c>
      <c r="AF120" s="123">
        <v>0</v>
      </c>
      <c r="AG120" s="123">
        <v>25000000</v>
      </c>
      <c r="AH120" s="123">
        <v>50000000</v>
      </c>
    </row>
    <row r="121" spans="1:35" ht="115.5" outlineLevel="1" x14ac:dyDescent="0.3">
      <c r="A121" s="157" t="s">
        <v>67</v>
      </c>
      <c r="B121" s="103" t="s">
        <v>453</v>
      </c>
      <c r="C121" s="103" t="s">
        <v>342</v>
      </c>
      <c r="D121" s="89" t="s">
        <v>327</v>
      </c>
      <c r="E121" s="9" t="s">
        <v>122</v>
      </c>
      <c r="F121" s="9" t="s">
        <v>201</v>
      </c>
      <c r="G121" s="9"/>
      <c r="H121" s="9" t="s">
        <v>88</v>
      </c>
      <c r="M121" s="34"/>
      <c r="N121" s="34"/>
      <c r="O121" s="190" t="s">
        <v>138</v>
      </c>
      <c r="P121" s="190"/>
      <c r="Q121" s="190"/>
      <c r="R121" s="190"/>
      <c r="S121" s="190"/>
      <c r="T121" s="190"/>
      <c r="U121" s="190"/>
      <c r="V121" s="190"/>
      <c r="W121" s="24">
        <f>'[1]St.Goal 4'!L42</f>
        <v>0</v>
      </c>
      <c r="X121" s="24">
        <f>'[1]St.Goal 4'!M42</f>
        <v>0</v>
      </c>
      <c r="Y121" s="24">
        <f>'[1]St.Goal 4'!N42</f>
        <v>0</v>
      </c>
      <c r="Z121" s="24">
        <f>'[1]St.Goal 4'!O42</f>
        <v>0</v>
      </c>
      <c r="AA121" s="24">
        <f>'[1]St.Goal 4'!P42</f>
        <v>1</v>
      </c>
      <c r="AB121" s="24">
        <f>'[1]St.Goal 4'!Q42</f>
        <v>2</v>
      </c>
      <c r="AC121" s="123">
        <v>0</v>
      </c>
      <c r="AD121" s="123">
        <v>0</v>
      </c>
      <c r="AE121" s="123">
        <v>0</v>
      </c>
      <c r="AF121" s="123">
        <v>0</v>
      </c>
      <c r="AG121" s="123">
        <v>58500000</v>
      </c>
      <c r="AH121" s="123">
        <v>117000000</v>
      </c>
    </row>
    <row r="122" spans="1:35" ht="82.5" x14ac:dyDescent="0.3">
      <c r="A122" s="222" t="s">
        <v>73</v>
      </c>
      <c r="B122" s="228" t="s">
        <v>123</v>
      </c>
      <c r="C122" s="228"/>
      <c r="D122" s="95"/>
      <c r="E122" s="76" t="s">
        <v>247</v>
      </c>
      <c r="F122" s="15" t="s">
        <v>248</v>
      </c>
      <c r="G122" s="15" t="s">
        <v>310</v>
      </c>
      <c r="H122" s="15"/>
      <c r="I122" s="15"/>
      <c r="J122" s="15"/>
      <c r="K122" s="15"/>
      <c r="L122" s="15"/>
      <c r="M122" s="15"/>
      <c r="N122" s="15"/>
      <c r="O122" s="209" t="s">
        <v>138</v>
      </c>
      <c r="P122" s="209"/>
      <c r="Q122" s="209"/>
      <c r="R122" s="209"/>
      <c r="S122" s="209"/>
      <c r="T122" s="209"/>
      <c r="U122" s="209"/>
      <c r="V122" s="209"/>
      <c r="W122" s="15">
        <f>'[1]St.Goal 4'!L47</f>
        <v>0</v>
      </c>
      <c r="X122" s="15">
        <f>'[1]St.Goal 4'!M47</f>
        <v>0</v>
      </c>
      <c r="Y122" s="15">
        <f>'[1]St.Goal 4'!N47</f>
        <v>0</v>
      </c>
      <c r="Z122" s="15">
        <f>'[1]St.Goal 4'!O47</f>
        <v>0</v>
      </c>
      <c r="AA122" s="15">
        <f>'[1]St.Goal 4'!P47</f>
        <v>0</v>
      </c>
      <c r="AB122" s="15">
        <f>'[1]St.Goal 4'!Q47</f>
        <v>0</v>
      </c>
      <c r="AC122" s="208">
        <f t="shared" ref="AC122:AH122" si="15">SUM(AC124:AC127)</f>
        <v>5000000</v>
      </c>
      <c r="AD122" s="208">
        <f t="shared" si="15"/>
        <v>16000000</v>
      </c>
      <c r="AE122" s="208">
        <f t="shared" si="15"/>
        <v>325000000</v>
      </c>
      <c r="AF122" s="208">
        <f t="shared" si="15"/>
        <v>289000000</v>
      </c>
      <c r="AG122" s="208">
        <f t="shared" si="15"/>
        <v>297000000</v>
      </c>
      <c r="AH122" s="208">
        <f t="shared" si="15"/>
        <v>307000000</v>
      </c>
      <c r="AI122" s="111"/>
    </row>
    <row r="123" spans="1:35" ht="33" x14ac:dyDescent="0.3">
      <c r="A123" s="222"/>
      <c r="B123" s="228"/>
      <c r="C123" s="228"/>
      <c r="D123" s="95"/>
      <c r="E123" s="76" t="s">
        <v>162</v>
      </c>
      <c r="F123" s="15" t="s">
        <v>75</v>
      </c>
      <c r="G123" s="15" t="s">
        <v>311</v>
      </c>
      <c r="H123" s="15"/>
      <c r="I123" s="17"/>
      <c r="J123" s="17"/>
      <c r="K123" s="17"/>
      <c r="L123" s="17"/>
      <c r="M123" s="17"/>
      <c r="N123" s="17"/>
      <c r="O123" s="18">
        <f>'[1]St.Goal 4'!D48</f>
        <v>135</v>
      </c>
      <c r="P123" s="18"/>
      <c r="Q123" s="18">
        <f>'[1]St.Goal 4'!F48</f>
        <v>140</v>
      </c>
      <c r="R123" s="18"/>
      <c r="S123" s="18"/>
      <c r="T123" s="18"/>
      <c r="U123" s="18"/>
      <c r="V123" s="18">
        <f>'[1]St.Goal 4'!K48</f>
        <v>140</v>
      </c>
      <c r="W123" s="17"/>
      <c r="X123" s="17">
        <f>'[1]St.Goal 4'!M48</f>
        <v>140</v>
      </c>
      <c r="Y123" s="17"/>
      <c r="Z123" s="17">
        <f>'[1]St.Goal 4'!O48</f>
        <v>135</v>
      </c>
      <c r="AA123" s="17"/>
      <c r="AB123" s="17">
        <f>'[1]St.Goal 4'!Q48</f>
        <v>130</v>
      </c>
      <c r="AC123" s="209"/>
      <c r="AD123" s="209"/>
      <c r="AE123" s="209"/>
      <c r="AF123" s="209"/>
      <c r="AG123" s="209"/>
      <c r="AH123" s="209"/>
      <c r="AI123" s="111"/>
    </row>
    <row r="124" spans="1:35" ht="66" x14ac:dyDescent="0.3">
      <c r="A124" s="157" t="s">
        <v>47</v>
      </c>
      <c r="B124" s="98" t="s">
        <v>251</v>
      </c>
      <c r="C124" s="98"/>
      <c r="D124" s="89" t="s">
        <v>328</v>
      </c>
      <c r="E124" s="9" t="s">
        <v>246</v>
      </c>
      <c r="F124" s="9"/>
      <c r="G124" s="9"/>
      <c r="H124" s="9" t="s">
        <v>88</v>
      </c>
      <c r="I124" s="34"/>
      <c r="J124" s="34"/>
      <c r="K124" s="34"/>
      <c r="L124" s="34"/>
      <c r="M124" s="34"/>
      <c r="N124" s="34"/>
      <c r="O124" s="263" t="s">
        <v>138</v>
      </c>
      <c r="P124" s="263"/>
      <c r="Q124" s="263"/>
      <c r="R124" s="263"/>
      <c r="S124" s="263"/>
      <c r="T124" s="263"/>
      <c r="U124" s="263"/>
      <c r="V124" s="263"/>
      <c r="W124" s="10" t="s">
        <v>138</v>
      </c>
      <c r="X124" s="10" t="s">
        <v>138</v>
      </c>
      <c r="Y124" s="10" t="s">
        <v>195</v>
      </c>
      <c r="Z124" s="10" t="s">
        <v>195</v>
      </c>
      <c r="AA124" s="10" t="s">
        <v>195</v>
      </c>
      <c r="AB124" s="10" t="s">
        <v>195</v>
      </c>
      <c r="AC124" s="123">
        <v>5000000</v>
      </c>
      <c r="AD124" s="123">
        <v>16000000</v>
      </c>
      <c r="AE124" s="123">
        <v>0</v>
      </c>
      <c r="AF124" s="123">
        <v>0</v>
      </c>
      <c r="AG124" s="123">
        <v>0</v>
      </c>
      <c r="AH124" s="123">
        <v>0</v>
      </c>
    </row>
    <row r="125" spans="1:35" ht="409.5" outlineLevel="1" x14ac:dyDescent="0.3">
      <c r="A125" s="157" t="s">
        <v>245</v>
      </c>
      <c r="B125" s="102" t="s">
        <v>463</v>
      </c>
      <c r="C125" s="102" t="s">
        <v>343</v>
      </c>
      <c r="D125" s="89" t="s">
        <v>328</v>
      </c>
      <c r="E125" s="9" t="s">
        <v>397</v>
      </c>
      <c r="F125" s="9"/>
      <c r="G125" s="9"/>
      <c r="H125" s="9" t="s">
        <v>88</v>
      </c>
      <c r="K125" s="34"/>
      <c r="L125" s="34"/>
      <c r="M125" s="34"/>
      <c r="N125" s="34"/>
      <c r="O125" s="10" t="s">
        <v>138</v>
      </c>
      <c r="P125" s="10" t="s">
        <v>138</v>
      </c>
      <c r="Q125" s="10" t="s">
        <v>138</v>
      </c>
      <c r="R125" s="10" t="s">
        <v>138</v>
      </c>
      <c r="S125" s="10" t="s">
        <v>138</v>
      </c>
      <c r="T125" s="10" t="s">
        <v>138</v>
      </c>
      <c r="U125" s="10" t="s">
        <v>138</v>
      </c>
      <c r="V125" s="10" t="s">
        <v>138</v>
      </c>
      <c r="W125" s="10" t="s">
        <v>138</v>
      </c>
      <c r="X125" s="10" t="s">
        <v>138</v>
      </c>
      <c r="Y125" s="10" t="s">
        <v>138</v>
      </c>
      <c r="Z125" s="10" t="s">
        <v>195</v>
      </c>
      <c r="AA125" s="10" t="s">
        <v>195</v>
      </c>
      <c r="AB125" s="10" t="s">
        <v>195</v>
      </c>
      <c r="AC125" s="123">
        <v>0</v>
      </c>
      <c r="AD125" s="123">
        <v>0</v>
      </c>
      <c r="AE125" s="123">
        <v>200000000</v>
      </c>
      <c r="AF125" s="123">
        <v>150000000</v>
      </c>
      <c r="AG125" s="123">
        <v>150000000</v>
      </c>
      <c r="AH125" s="123">
        <v>150000000</v>
      </c>
    </row>
    <row r="126" spans="1:35" ht="99" outlineLevel="1" x14ac:dyDescent="0.3">
      <c r="A126" s="187" t="s">
        <v>471</v>
      </c>
      <c r="B126" s="221" t="s">
        <v>406</v>
      </c>
      <c r="C126" s="221"/>
      <c r="D126" s="213" t="s">
        <v>327</v>
      </c>
      <c r="E126" s="9" t="s">
        <v>398</v>
      </c>
      <c r="F126" s="9" t="s">
        <v>482</v>
      </c>
      <c r="G126" s="9" t="s">
        <v>312</v>
      </c>
      <c r="H126" s="140"/>
      <c r="I126" s="190"/>
      <c r="J126" s="190"/>
      <c r="K126" s="44"/>
      <c r="L126" s="225"/>
      <c r="M126" s="225"/>
      <c r="N126" s="225"/>
      <c r="O126" s="190" t="s">
        <v>138</v>
      </c>
      <c r="P126" s="190"/>
      <c r="Q126" s="190"/>
      <c r="R126" s="190"/>
      <c r="S126" s="190"/>
      <c r="T126" s="190"/>
      <c r="U126" s="190"/>
      <c r="V126" s="190"/>
      <c r="W126" s="31"/>
      <c r="X126" s="31"/>
      <c r="Y126" s="31">
        <f>'[1]St.Goal 4'!N64</f>
        <v>0.1</v>
      </c>
      <c r="Z126" s="31">
        <f>'[1]St.Goal 4'!O64</f>
        <v>0.2</v>
      </c>
      <c r="AA126" s="31">
        <f>'[1]St.Goal 4'!P64</f>
        <v>0.4</v>
      </c>
      <c r="AB126" s="31">
        <f>'[1]St.Goal 4'!Q64</f>
        <v>0.5</v>
      </c>
      <c r="AC126" s="191">
        <v>0</v>
      </c>
      <c r="AD126" s="191">
        <v>0</v>
      </c>
      <c r="AE126" s="191">
        <v>125000000</v>
      </c>
      <c r="AF126" s="191">
        <v>139000000</v>
      </c>
      <c r="AG126" s="191">
        <v>147000000</v>
      </c>
      <c r="AH126" s="191">
        <v>157000000</v>
      </c>
    </row>
    <row r="127" spans="1:35" ht="99" outlineLevel="1" x14ac:dyDescent="0.3">
      <c r="A127" s="187"/>
      <c r="B127" s="221"/>
      <c r="C127" s="221"/>
      <c r="D127" s="213"/>
      <c r="E127" s="9" t="s">
        <v>399</v>
      </c>
      <c r="F127" s="9" t="s">
        <v>482</v>
      </c>
      <c r="G127" s="9" t="s">
        <v>313</v>
      </c>
      <c r="H127" s="9" t="s">
        <v>88</v>
      </c>
      <c r="I127" s="190"/>
      <c r="J127" s="190"/>
      <c r="K127" s="34"/>
      <c r="L127" s="225"/>
      <c r="M127" s="225"/>
      <c r="N127" s="225"/>
      <c r="O127" s="190" t="s">
        <v>138</v>
      </c>
      <c r="P127" s="190"/>
      <c r="Q127" s="190"/>
      <c r="R127" s="190"/>
      <c r="S127" s="190"/>
      <c r="T127" s="190"/>
      <c r="U127" s="190"/>
      <c r="V127" s="190"/>
      <c r="W127" s="31"/>
      <c r="X127" s="31"/>
      <c r="Y127" s="31">
        <f>'[1]St.Goal 4'!N65</f>
        <v>0.1</v>
      </c>
      <c r="Z127" s="31">
        <f>'[1]St.Goal 4'!O65</f>
        <v>0.2</v>
      </c>
      <c r="AA127" s="31">
        <f>'[1]St.Goal 4'!P65</f>
        <v>0.3</v>
      </c>
      <c r="AB127" s="31">
        <f>'[1]St.Goal 4'!Q65</f>
        <v>0.4</v>
      </c>
      <c r="AC127" s="200"/>
      <c r="AD127" s="200"/>
      <c r="AE127" s="200"/>
      <c r="AF127" s="200"/>
      <c r="AG127" s="200"/>
      <c r="AH127" s="200"/>
    </row>
    <row r="128" spans="1:35" ht="66" x14ac:dyDescent="0.3">
      <c r="A128" s="163" t="s">
        <v>126</v>
      </c>
      <c r="B128" s="108" t="s">
        <v>124</v>
      </c>
      <c r="C128" s="108"/>
      <c r="D128" s="94"/>
      <c r="E128" s="57" t="s">
        <v>314</v>
      </c>
      <c r="F128" s="11" t="s">
        <v>210</v>
      </c>
      <c r="G128" s="11" t="s">
        <v>315</v>
      </c>
      <c r="H128" s="12"/>
      <c r="I128" s="19"/>
      <c r="J128" s="19"/>
      <c r="K128" s="19"/>
      <c r="L128" s="19"/>
      <c r="M128" s="19"/>
      <c r="N128" s="19"/>
      <c r="O128" s="19"/>
      <c r="P128" s="19"/>
      <c r="Q128" s="19"/>
      <c r="R128" s="19"/>
      <c r="S128" s="19"/>
      <c r="T128" s="19"/>
      <c r="U128" s="19">
        <f>'[1]St.Goal 5'!J3</f>
        <v>1.4058355437665788</v>
      </c>
      <c r="V128" s="19"/>
      <c r="W128" s="19"/>
      <c r="X128" s="19"/>
      <c r="Y128" s="19"/>
      <c r="Z128" s="19"/>
      <c r="AA128" s="19"/>
      <c r="AB128" s="19"/>
      <c r="AC128" s="132">
        <f>AC129+AC133+AC142</f>
        <v>270000000</v>
      </c>
      <c r="AD128" s="132">
        <f t="shared" ref="AD128:AH128" si="16">AD129+AD133+AD142</f>
        <v>342000000</v>
      </c>
      <c r="AE128" s="132">
        <f t="shared" si="16"/>
        <v>1782860000</v>
      </c>
      <c r="AF128" s="132">
        <f t="shared" si="16"/>
        <v>3060700000</v>
      </c>
      <c r="AG128" s="132">
        <f t="shared" si="16"/>
        <v>18905696272</v>
      </c>
      <c r="AH128" s="132">
        <f t="shared" si="16"/>
        <v>20926805397.440002</v>
      </c>
      <c r="AI128" s="133"/>
    </row>
    <row r="129" spans="1:35" ht="66" x14ac:dyDescent="0.3">
      <c r="A129" s="158" t="s">
        <v>68</v>
      </c>
      <c r="B129" s="104" t="s">
        <v>125</v>
      </c>
      <c r="C129" s="104"/>
      <c r="D129" s="94"/>
      <c r="E129" s="77" t="s">
        <v>244</v>
      </c>
      <c r="F129" s="13" t="s">
        <v>210</v>
      </c>
      <c r="G129" s="13" t="s">
        <v>316</v>
      </c>
      <c r="H129" s="35"/>
      <c r="I129" s="36"/>
      <c r="J129" s="36"/>
      <c r="K129" s="36"/>
      <c r="L129" s="36"/>
      <c r="M129" s="36"/>
      <c r="N129" s="36"/>
      <c r="O129" s="209" t="s">
        <v>138</v>
      </c>
      <c r="P129" s="209"/>
      <c r="Q129" s="209"/>
      <c r="R129" s="209"/>
      <c r="S129" s="209"/>
      <c r="T129" s="209"/>
      <c r="U129" s="209"/>
      <c r="V129" s="209"/>
      <c r="W129" s="49">
        <f>'[1]St.Goal 5'!L3</f>
        <v>0</v>
      </c>
      <c r="X129" s="49">
        <f>'[1]St.Goal 5'!M3</f>
        <v>0.05</v>
      </c>
      <c r="Y129" s="49">
        <f>'[1]St.Goal 5'!N3</f>
        <v>0.1</v>
      </c>
      <c r="Z129" s="49">
        <f>'[1]St.Goal 5'!O3</f>
        <v>0.05</v>
      </c>
      <c r="AA129" s="49">
        <f>'[1]St.Goal 5'!P3</f>
        <v>0.05</v>
      </c>
      <c r="AB129" s="49">
        <f>'[1]St.Goal 5'!Q3</f>
        <v>0.05</v>
      </c>
      <c r="AC129" s="134">
        <f>SUM(AC130)</f>
        <v>250000000</v>
      </c>
      <c r="AD129" s="134">
        <f t="shared" ref="AD129:AH129" si="17">SUM(AD130)</f>
        <v>270000000</v>
      </c>
      <c r="AE129" s="134">
        <f t="shared" si="17"/>
        <v>330000000</v>
      </c>
      <c r="AF129" s="134">
        <f t="shared" si="17"/>
        <v>360000000</v>
      </c>
      <c r="AG129" s="134">
        <f t="shared" si="17"/>
        <v>400000000</v>
      </c>
      <c r="AH129" s="134">
        <f t="shared" si="17"/>
        <v>440000000</v>
      </c>
      <c r="AI129" s="135"/>
    </row>
    <row r="130" spans="1:35" ht="49.5" outlineLevel="1" x14ac:dyDescent="0.3">
      <c r="A130" s="187" t="s">
        <v>48</v>
      </c>
      <c r="B130" s="214" t="s">
        <v>484</v>
      </c>
      <c r="C130" s="214"/>
      <c r="D130" s="212" t="s">
        <v>328</v>
      </c>
      <c r="E130" s="9" t="s">
        <v>483</v>
      </c>
      <c r="F130" s="20"/>
      <c r="G130" s="20"/>
      <c r="H130" s="229" t="s">
        <v>354</v>
      </c>
      <c r="I130" s="227"/>
      <c r="J130" s="227"/>
      <c r="K130" s="227"/>
      <c r="L130" s="227"/>
      <c r="M130" s="227"/>
      <c r="N130" s="227"/>
      <c r="O130" s="37" t="s">
        <v>138</v>
      </c>
      <c r="P130" s="37" t="s">
        <v>138</v>
      </c>
      <c r="Q130" s="37" t="s">
        <v>138</v>
      </c>
      <c r="R130" s="37" t="s">
        <v>138</v>
      </c>
      <c r="S130" s="37" t="s">
        <v>138</v>
      </c>
      <c r="T130" s="37" t="s">
        <v>138</v>
      </c>
      <c r="U130" s="37" t="s">
        <v>138</v>
      </c>
      <c r="V130" s="37" t="s">
        <v>138</v>
      </c>
      <c r="W130" s="37" t="s">
        <v>138</v>
      </c>
      <c r="X130" s="37" t="s">
        <v>138</v>
      </c>
      <c r="Y130" s="37" t="s">
        <v>195</v>
      </c>
      <c r="Z130" s="37" t="s">
        <v>195</v>
      </c>
      <c r="AA130" s="37" t="s">
        <v>195</v>
      </c>
      <c r="AB130" s="37" t="s">
        <v>195</v>
      </c>
      <c r="AC130" s="210">
        <v>250000000</v>
      </c>
      <c r="AD130" s="210">
        <v>270000000</v>
      </c>
      <c r="AE130" s="210">
        <v>330000000</v>
      </c>
      <c r="AF130" s="210">
        <v>360000000</v>
      </c>
      <c r="AG130" s="210">
        <v>400000000</v>
      </c>
      <c r="AH130" s="210">
        <v>440000000</v>
      </c>
      <c r="AI130" s="136"/>
    </row>
    <row r="131" spans="1:35" ht="33" outlineLevel="1" x14ac:dyDescent="0.3">
      <c r="A131" s="187"/>
      <c r="B131" s="214"/>
      <c r="C131" s="214"/>
      <c r="D131" s="212"/>
      <c r="E131" s="9" t="s">
        <v>163</v>
      </c>
      <c r="F131" s="9" t="s">
        <v>201</v>
      </c>
      <c r="G131" s="20"/>
      <c r="H131" s="229"/>
      <c r="I131" s="227"/>
      <c r="J131" s="227"/>
      <c r="K131" s="227"/>
      <c r="L131" s="227"/>
      <c r="M131" s="227"/>
      <c r="N131" s="227"/>
      <c r="O131" s="223" t="s">
        <v>138</v>
      </c>
      <c r="P131" s="223"/>
      <c r="Q131" s="223"/>
      <c r="R131" s="223"/>
      <c r="S131" s="223"/>
      <c r="T131" s="223"/>
      <c r="U131" s="223"/>
      <c r="V131" s="223"/>
      <c r="W131" s="50"/>
      <c r="X131" s="50"/>
      <c r="Y131" s="50">
        <f>'[1]St.Goal 5'!N5</f>
        <v>61.350307200000003</v>
      </c>
      <c r="Z131" s="50">
        <f>'[1]St.Goal 5'!O5</f>
        <v>119.81714996159998</v>
      </c>
      <c r="AA131" s="50">
        <f>'[1]St.Goal 5'!P5</f>
        <v>173.7691009157376</v>
      </c>
      <c r="AB131" s="50">
        <f>'[1]St.Goal 5'!Q5</f>
        <v>242.11828060926106</v>
      </c>
      <c r="AC131" s="211"/>
      <c r="AD131" s="211"/>
      <c r="AE131" s="211"/>
      <c r="AF131" s="211"/>
      <c r="AG131" s="211"/>
      <c r="AH131" s="211"/>
      <c r="AI131" s="136"/>
    </row>
    <row r="132" spans="1:35" ht="181.5" outlineLevel="1" x14ac:dyDescent="0.3">
      <c r="A132" s="187"/>
      <c r="B132" s="214"/>
      <c r="C132" s="214"/>
      <c r="D132" s="212"/>
      <c r="E132" s="1" t="s">
        <v>164</v>
      </c>
      <c r="F132" s="9" t="s">
        <v>184</v>
      </c>
      <c r="G132" s="9" t="s">
        <v>317</v>
      </c>
      <c r="H132" s="229"/>
      <c r="I132" s="227"/>
      <c r="J132" s="227"/>
      <c r="K132" s="227"/>
      <c r="L132" s="227"/>
      <c r="M132" s="227"/>
      <c r="N132" s="227"/>
      <c r="O132" s="223" t="s">
        <v>138</v>
      </c>
      <c r="P132" s="223"/>
      <c r="Q132" s="223"/>
      <c r="R132" s="223"/>
      <c r="S132" s="223"/>
      <c r="T132" s="223"/>
      <c r="U132" s="223"/>
      <c r="V132" s="223"/>
      <c r="W132" s="51"/>
      <c r="X132" s="51"/>
      <c r="Y132" s="51">
        <f>'[1]St.Goal 5'!N6</f>
        <v>0.2</v>
      </c>
      <c r="Z132" s="51">
        <f>'[1]St.Goal 5'!O6</f>
        <v>0.3</v>
      </c>
      <c r="AA132" s="51">
        <f>'[1]St.Goal 5'!P6</f>
        <v>0.4</v>
      </c>
      <c r="AB132" s="51">
        <f>'[1]St.Goal 5'!Q6</f>
        <v>0.5</v>
      </c>
      <c r="AC132" s="211"/>
      <c r="AD132" s="211"/>
      <c r="AE132" s="211"/>
      <c r="AF132" s="211"/>
      <c r="AG132" s="211"/>
      <c r="AH132" s="211"/>
      <c r="AI132" s="129"/>
    </row>
    <row r="133" spans="1:35" ht="66" x14ac:dyDescent="0.3">
      <c r="A133" s="158" t="s">
        <v>7</v>
      </c>
      <c r="B133" s="104" t="s">
        <v>127</v>
      </c>
      <c r="C133" s="104"/>
      <c r="D133" s="94"/>
      <c r="E133" s="77" t="s">
        <v>128</v>
      </c>
      <c r="F133" s="13" t="s">
        <v>211</v>
      </c>
      <c r="G133" s="13"/>
      <c r="H133" s="35"/>
      <c r="I133" s="36"/>
      <c r="J133" s="36"/>
      <c r="K133" s="36"/>
      <c r="L133" s="36"/>
      <c r="M133" s="36"/>
      <c r="N133" s="36"/>
      <c r="O133" s="209" t="s">
        <v>138</v>
      </c>
      <c r="P133" s="209"/>
      <c r="Q133" s="209"/>
      <c r="R133" s="209"/>
      <c r="S133" s="209"/>
      <c r="T133" s="209"/>
      <c r="U133" s="209"/>
      <c r="V133" s="209"/>
      <c r="W133" s="52">
        <f>'[1]St.Goal 5'!L12</f>
        <v>25.704000000000004</v>
      </c>
      <c r="X133" s="52">
        <f>'[1]St.Goal 5'!M12</f>
        <v>55.520640000000007</v>
      </c>
      <c r="Y133" s="52">
        <f>'[1]St.Goal 5'!N12</f>
        <v>92.025460799999991</v>
      </c>
      <c r="Z133" s="52">
        <f>'[1]St.Goal 5'!O12</f>
        <v>136.9338856704</v>
      </c>
      <c r="AA133" s="52">
        <f>'[1]St.Goal 5'!P12</f>
        <v>193.07677879526398</v>
      </c>
      <c r="AB133" s="52">
        <f>'[1]St.Goal 5'!Q12</f>
        <v>264.1290333919211</v>
      </c>
      <c r="AC133" s="134">
        <f>SUM(AC134:AC141)</f>
        <v>0</v>
      </c>
      <c r="AD133" s="134">
        <f t="shared" ref="AD133:AH133" si="18">SUM(AD134:AD141)</f>
        <v>0</v>
      </c>
      <c r="AE133" s="134">
        <f t="shared" si="18"/>
        <v>1220860000</v>
      </c>
      <c r="AF133" s="134">
        <f t="shared" si="18"/>
        <v>2388700000</v>
      </c>
      <c r="AG133" s="134">
        <f t="shared" si="18"/>
        <v>18078896272</v>
      </c>
      <c r="AH133" s="134">
        <f t="shared" si="18"/>
        <v>19911605397.440002</v>
      </c>
      <c r="AI133" s="135"/>
    </row>
    <row r="134" spans="1:35" ht="99" outlineLevel="1" x14ac:dyDescent="0.3">
      <c r="A134" s="157" t="s">
        <v>8</v>
      </c>
      <c r="B134" s="102" t="s">
        <v>165</v>
      </c>
      <c r="C134" s="102" t="s">
        <v>344</v>
      </c>
      <c r="D134" s="89" t="s">
        <v>328</v>
      </c>
      <c r="E134" s="9" t="s">
        <v>166</v>
      </c>
      <c r="F134" s="9" t="s">
        <v>212</v>
      </c>
      <c r="G134" s="9" t="s">
        <v>318</v>
      </c>
      <c r="H134" s="14" t="s">
        <v>225</v>
      </c>
      <c r="I134" s="37"/>
      <c r="J134" s="37"/>
      <c r="K134" s="38"/>
      <c r="L134" s="38"/>
      <c r="M134" s="38"/>
      <c r="N134" s="38"/>
      <c r="O134" s="223" t="s">
        <v>138</v>
      </c>
      <c r="P134" s="223"/>
      <c r="Q134" s="223"/>
      <c r="R134" s="223"/>
      <c r="S134" s="223"/>
      <c r="T134" s="223"/>
      <c r="U134" s="223"/>
      <c r="V134" s="223"/>
      <c r="W134" s="40"/>
      <c r="X134" s="40"/>
      <c r="Y134" s="40">
        <f>'[1]St.Goal 5'!N15</f>
        <v>5.0000000000000001E-3</v>
      </c>
      <c r="Z134" s="40">
        <f>'[1]St.Goal 5'!O15</f>
        <v>0.01</v>
      </c>
      <c r="AA134" s="40">
        <f>'[1]St.Goal 5'!P15</f>
        <v>0.02</v>
      </c>
      <c r="AB134" s="40">
        <f>'[1]St.Goal 5'!Q15</f>
        <v>0.03</v>
      </c>
      <c r="AC134" s="128">
        <v>0</v>
      </c>
      <c r="AD134" s="128">
        <v>0</v>
      </c>
      <c r="AE134" s="128">
        <v>175430000</v>
      </c>
      <c r="AF134" s="128">
        <v>334350000</v>
      </c>
      <c r="AG134" s="128">
        <v>542220000</v>
      </c>
      <c r="AH134" s="128">
        <v>901930000</v>
      </c>
      <c r="AI134" s="129"/>
    </row>
    <row r="135" spans="1:35" ht="115.5" outlineLevel="1" x14ac:dyDescent="0.3">
      <c r="A135" s="160" t="s">
        <v>20</v>
      </c>
      <c r="B135" s="102" t="s">
        <v>167</v>
      </c>
      <c r="C135" s="102" t="s">
        <v>345</v>
      </c>
      <c r="D135" s="89" t="s">
        <v>328</v>
      </c>
      <c r="E135" s="9" t="s">
        <v>400</v>
      </c>
      <c r="F135" s="9" t="s">
        <v>212</v>
      </c>
      <c r="G135" s="9" t="s">
        <v>319</v>
      </c>
      <c r="H135" s="14" t="s">
        <v>88</v>
      </c>
      <c r="I135" s="37"/>
      <c r="J135" s="37"/>
      <c r="K135" s="38"/>
      <c r="L135" s="38"/>
      <c r="M135" s="38"/>
      <c r="N135" s="38"/>
      <c r="O135" s="223" t="s">
        <v>138</v>
      </c>
      <c r="P135" s="223"/>
      <c r="Q135" s="223"/>
      <c r="R135" s="223"/>
      <c r="S135" s="223"/>
      <c r="T135" s="223"/>
      <c r="U135" s="223"/>
      <c r="V135" s="223"/>
      <c r="W135" s="40"/>
      <c r="X135" s="40"/>
      <c r="Y135" s="40">
        <f>'[1]St.Goal 5'!N20</f>
        <v>5.0000000000000001E-3</v>
      </c>
      <c r="Z135" s="40">
        <f>'[1]St.Goal 5'!O20</f>
        <v>0.01</v>
      </c>
      <c r="AA135" s="40">
        <f>'[1]St.Goal 5'!P20</f>
        <v>1.4999999999999999E-2</v>
      </c>
      <c r="AB135" s="40">
        <f>'[1]St.Goal 5'!Q20</f>
        <v>0.02</v>
      </c>
      <c r="AC135" s="128">
        <v>0</v>
      </c>
      <c r="AD135" s="128">
        <v>0</v>
      </c>
      <c r="AE135" s="128">
        <v>760000000</v>
      </c>
      <c r="AF135" s="128">
        <v>1450000000</v>
      </c>
      <c r="AG135" s="128">
        <v>2360000000</v>
      </c>
      <c r="AH135" s="128">
        <v>3000000000</v>
      </c>
      <c r="AI135" s="129"/>
    </row>
    <row r="136" spans="1:35" ht="148.5" outlineLevel="1" x14ac:dyDescent="0.3">
      <c r="A136" s="160" t="s">
        <v>49</v>
      </c>
      <c r="B136" s="102" t="s">
        <v>489</v>
      </c>
      <c r="C136" s="102" t="s">
        <v>488</v>
      </c>
      <c r="D136" s="89" t="s">
        <v>328</v>
      </c>
      <c r="E136" s="9" t="s">
        <v>400</v>
      </c>
      <c r="F136" s="9" t="s">
        <v>212</v>
      </c>
      <c r="G136" s="9" t="s">
        <v>319</v>
      </c>
      <c r="H136" s="14" t="s">
        <v>88</v>
      </c>
      <c r="K136" s="34"/>
      <c r="L136" s="34"/>
      <c r="M136" s="34"/>
      <c r="N136" s="34"/>
      <c r="O136" s="190" t="s">
        <v>138</v>
      </c>
      <c r="P136" s="190"/>
      <c r="Q136" s="190"/>
      <c r="R136" s="190"/>
      <c r="S136" s="190"/>
      <c r="T136" s="190"/>
      <c r="U136" s="190"/>
      <c r="V136" s="190"/>
      <c r="W136" s="31"/>
      <c r="X136" s="31"/>
      <c r="Y136" s="31">
        <f>'[1]St.Goal 5'!N25</f>
        <v>3.0000000000000001E-3</v>
      </c>
      <c r="Z136" s="31">
        <f>'[1]St.Goal 5'!O25</f>
        <v>5.0000000000000001E-3</v>
      </c>
      <c r="AA136" s="31">
        <f>'[1]St.Goal 5'!P25</f>
        <v>8.0000000000000002E-3</v>
      </c>
      <c r="AB136" s="31">
        <f>'[1]St.Goal 5'!Q25</f>
        <v>1.2E-2</v>
      </c>
      <c r="AC136" s="123">
        <v>0</v>
      </c>
      <c r="AD136" s="123">
        <v>0</v>
      </c>
      <c r="AE136" s="123">
        <v>175430000</v>
      </c>
      <c r="AF136" s="123">
        <v>334350000</v>
      </c>
      <c r="AG136" s="123">
        <v>542220000</v>
      </c>
      <c r="AH136" s="123">
        <v>901930000</v>
      </c>
    </row>
    <row r="137" spans="1:35" ht="104.25" customHeight="1" outlineLevel="1" x14ac:dyDescent="0.3">
      <c r="A137" s="187" t="s">
        <v>50</v>
      </c>
      <c r="B137" s="218" t="s">
        <v>168</v>
      </c>
      <c r="C137" s="218" t="s">
        <v>346</v>
      </c>
      <c r="D137" s="212" t="s">
        <v>328</v>
      </c>
      <c r="E137" s="9" t="s">
        <v>401</v>
      </c>
      <c r="F137" s="9" t="s">
        <v>201</v>
      </c>
      <c r="G137" s="9"/>
      <c r="H137" s="229" t="s">
        <v>88</v>
      </c>
      <c r="I137" s="190"/>
      <c r="J137" s="190"/>
      <c r="K137" s="190"/>
      <c r="L137" s="190"/>
      <c r="M137" s="225"/>
      <c r="N137" s="225"/>
      <c r="O137" s="190" t="s">
        <v>138</v>
      </c>
      <c r="P137" s="190"/>
      <c r="Q137" s="190"/>
      <c r="R137" s="190"/>
      <c r="S137" s="190"/>
      <c r="T137" s="190"/>
      <c r="U137" s="190"/>
      <c r="V137" s="190"/>
      <c r="W137" s="24"/>
      <c r="X137" s="24"/>
      <c r="Y137" s="24"/>
      <c r="Z137" s="24"/>
      <c r="AA137" s="24">
        <f>'[1]St.Goal 5'!P28</f>
        <v>1</v>
      </c>
      <c r="AB137" s="24">
        <f>'[1]St.Goal 5'!Q28</f>
        <v>2</v>
      </c>
      <c r="AC137" s="191">
        <v>0</v>
      </c>
      <c r="AD137" s="191">
        <v>0</v>
      </c>
      <c r="AE137" s="191">
        <v>0</v>
      </c>
      <c r="AF137" s="191">
        <v>0</v>
      </c>
      <c r="AG137" s="191">
        <v>1500000000</v>
      </c>
      <c r="AH137" s="191">
        <v>1500000000</v>
      </c>
    </row>
    <row r="138" spans="1:35" ht="153.75" customHeight="1" outlineLevel="1" x14ac:dyDescent="0.3">
      <c r="A138" s="187"/>
      <c r="B138" s="218"/>
      <c r="C138" s="218"/>
      <c r="D138" s="212"/>
      <c r="E138" s="1" t="s">
        <v>325</v>
      </c>
      <c r="F138" s="9" t="s">
        <v>178</v>
      </c>
      <c r="G138" s="9" t="s">
        <v>324</v>
      </c>
      <c r="H138" s="229"/>
      <c r="I138" s="190"/>
      <c r="J138" s="190"/>
      <c r="K138" s="190"/>
      <c r="L138" s="190"/>
      <c r="M138" s="225"/>
      <c r="N138" s="225"/>
      <c r="O138" s="190" t="s">
        <v>138</v>
      </c>
      <c r="P138" s="190"/>
      <c r="Q138" s="190"/>
      <c r="R138" s="190"/>
      <c r="S138" s="190"/>
      <c r="T138" s="190"/>
      <c r="U138" s="190"/>
      <c r="V138" s="190"/>
      <c r="W138" s="43"/>
      <c r="X138" s="43"/>
      <c r="Y138" s="43"/>
      <c r="Z138" s="43"/>
      <c r="AA138" s="43" t="s">
        <v>138</v>
      </c>
      <c r="AB138" s="31">
        <f>'[1]St.Goal 5'!Q29</f>
        <v>0.13</v>
      </c>
      <c r="AC138" s="200"/>
      <c r="AD138" s="200"/>
      <c r="AE138" s="200"/>
      <c r="AF138" s="200"/>
      <c r="AG138" s="200"/>
      <c r="AH138" s="200"/>
    </row>
    <row r="139" spans="1:35" ht="49.5" outlineLevel="1" x14ac:dyDescent="0.3">
      <c r="A139" s="187" t="s">
        <v>51</v>
      </c>
      <c r="B139" s="221" t="s">
        <v>419</v>
      </c>
      <c r="C139" s="221" t="s">
        <v>347</v>
      </c>
      <c r="D139" s="212" t="s">
        <v>328</v>
      </c>
      <c r="E139" s="1" t="s">
        <v>169</v>
      </c>
      <c r="F139" s="9" t="s">
        <v>221</v>
      </c>
      <c r="G139" s="9"/>
      <c r="H139" s="224"/>
      <c r="I139" s="190"/>
      <c r="J139" s="190"/>
      <c r="K139" s="225"/>
      <c r="L139" s="225"/>
      <c r="M139" s="225"/>
      <c r="N139" s="225"/>
      <c r="O139" s="190" t="s">
        <v>138</v>
      </c>
      <c r="P139" s="190"/>
      <c r="Q139" s="190"/>
      <c r="R139" s="190"/>
      <c r="S139" s="190"/>
      <c r="T139" s="190"/>
      <c r="U139" s="190"/>
      <c r="V139" s="190"/>
      <c r="W139" s="24"/>
      <c r="X139" s="24"/>
      <c r="Y139" s="24">
        <f>'[1]St.Goal 5'!N32</f>
        <v>9.2025460799999994</v>
      </c>
      <c r="Z139" s="24">
        <f>'[1]St.Goal 5'!O32</f>
        <v>20.540082850559997</v>
      </c>
      <c r="AA139" s="24">
        <f>'[1]St.Goal 5'!P32</f>
        <v>34.753820183147518</v>
      </c>
      <c r="AB139" s="24">
        <f>'[1]St.Goal 5'!Q32</f>
        <v>48.423656121852211</v>
      </c>
      <c r="AC139" s="191">
        <v>0</v>
      </c>
      <c r="AD139" s="191">
        <v>0</v>
      </c>
      <c r="AE139" s="191">
        <v>110000000</v>
      </c>
      <c r="AF139" s="191">
        <v>270000000</v>
      </c>
      <c r="AG139" s="191">
        <v>470000000</v>
      </c>
      <c r="AH139" s="191">
        <v>690000000</v>
      </c>
    </row>
    <row r="140" spans="1:35" ht="66" outlineLevel="1" x14ac:dyDescent="0.3">
      <c r="A140" s="187"/>
      <c r="B140" s="221"/>
      <c r="C140" s="221"/>
      <c r="D140" s="212"/>
      <c r="E140" s="1" t="s">
        <v>321</v>
      </c>
      <c r="F140" s="9" t="s">
        <v>221</v>
      </c>
      <c r="G140" s="9" t="s">
        <v>320</v>
      </c>
      <c r="H140" s="224"/>
      <c r="I140" s="190"/>
      <c r="J140" s="190"/>
      <c r="K140" s="225"/>
      <c r="L140" s="225"/>
      <c r="M140" s="225"/>
      <c r="N140" s="225"/>
      <c r="O140" s="190" t="s">
        <v>138</v>
      </c>
      <c r="P140" s="190"/>
      <c r="Q140" s="190"/>
      <c r="R140" s="190"/>
      <c r="S140" s="190"/>
      <c r="T140" s="190"/>
      <c r="U140" s="190"/>
      <c r="V140" s="190"/>
      <c r="Y140" s="10" t="s">
        <v>138</v>
      </c>
      <c r="Z140" s="31">
        <f>'[1]St.Goal 5'!O33</f>
        <v>0.05</v>
      </c>
      <c r="AA140" s="31">
        <f>'[1]St.Goal 5'!P33</f>
        <v>7.0000000000000007E-2</v>
      </c>
      <c r="AB140" s="31">
        <f>'[1]St.Goal 5'!Q33</f>
        <v>0.1</v>
      </c>
      <c r="AC140" s="200"/>
      <c r="AD140" s="200"/>
      <c r="AE140" s="200"/>
      <c r="AF140" s="200"/>
      <c r="AG140" s="200"/>
      <c r="AH140" s="200"/>
    </row>
    <row r="141" spans="1:35" ht="115.5" outlineLevel="1" x14ac:dyDescent="0.3">
      <c r="A141" s="157" t="s">
        <v>478</v>
      </c>
      <c r="B141" s="103" t="s">
        <v>170</v>
      </c>
      <c r="C141" s="103" t="s">
        <v>348</v>
      </c>
      <c r="D141" s="89" t="s">
        <v>328</v>
      </c>
      <c r="E141" s="9" t="s">
        <v>171</v>
      </c>
      <c r="F141" s="9"/>
      <c r="G141" s="9"/>
      <c r="H141" s="9" t="s">
        <v>131</v>
      </c>
      <c r="M141" s="34"/>
      <c r="N141" s="34"/>
      <c r="O141" s="10" t="s">
        <v>138</v>
      </c>
      <c r="P141" s="10" t="s">
        <v>138</v>
      </c>
      <c r="Q141" s="10" t="s">
        <v>138</v>
      </c>
      <c r="R141" s="10" t="s">
        <v>138</v>
      </c>
      <c r="S141" s="10" t="s">
        <v>138</v>
      </c>
      <c r="T141" s="10" t="s">
        <v>138</v>
      </c>
      <c r="U141" s="10" t="s">
        <v>138</v>
      </c>
      <c r="V141" s="10" t="s">
        <v>138</v>
      </c>
      <c r="W141" s="10" t="s">
        <v>138</v>
      </c>
      <c r="X141" s="10" t="s">
        <v>138</v>
      </c>
      <c r="Y141" s="10" t="s">
        <v>138</v>
      </c>
      <c r="Z141" s="10" t="s">
        <v>138</v>
      </c>
      <c r="AA141" s="10" t="s">
        <v>138</v>
      </c>
      <c r="AB141" s="10" t="s">
        <v>195</v>
      </c>
      <c r="AC141" s="123">
        <v>0</v>
      </c>
      <c r="AD141" s="123">
        <v>0</v>
      </c>
      <c r="AE141" s="123">
        <v>0</v>
      </c>
      <c r="AF141" s="123">
        <v>0</v>
      </c>
      <c r="AG141" s="123">
        <v>12664456272.000002</v>
      </c>
      <c r="AH141" s="123">
        <v>12917745397.440002</v>
      </c>
    </row>
    <row r="142" spans="1:35" ht="66" x14ac:dyDescent="0.3">
      <c r="A142" s="159" t="s">
        <v>69</v>
      </c>
      <c r="B142" s="105" t="s">
        <v>498</v>
      </c>
      <c r="C142" s="105"/>
      <c r="D142" s="95"/>
      <c r="E142" s="63" t="s">
        <v>172</v>
      </c>
      <c r="F142" s="15" t="s">
        <v>215</v>
      </c>
      <c r="G142" s="15"/>
      <c r="H142" s="15"/>
      <c r="I142" s="17"/>
      <c r="J142" s="17"/>
      <c r="K142" s="17"/>
      <c r="L142" s="17"/>
      <c r="M142" s="17"/>
      <c r="N142" s="17"/>
      <c r="O142" s="209" t="s">
        <v>138</v>
      </c>
      <c r="P142" s="209"/>
      <c r="Q142" s="209"/>
      <c r="R142" s="209"/>
      <c r="S142" s="209"/>
      <c r="T142" s="209"/>
      <c r="U142" s="209"/>
      <c r="V142" s="209"/>
      <c r="W142" s="32">
        <f>'[1]St.Goal 5'!L42</f>
        <v>0.02</v>
      </c>
      <c r="X142" s="32">
        <f>'[1]St.Goal 5'!M42</f>
        <v>0.04</v>
      </c>
      <c r="Y142" s="32">
        <f>'[1]St.Goal 5'!N42</f>
        <v>7.0000000000000007E-2</v>
      </c>
      <c r="Z142" s="32">
        <f>'[1]St.Goal 5'!O42</f>
        <v>0.1</v>
      </c>
      <c r="AA142" s="32">
        <f>'[1]St.Goal 5'!P42</f>
        <v>0.15</v>
      </c>
      <c r="AB142" s="32">
        <f>'[1]St.Goal 5'!Q42</f>
        <v>0.2</v>
      </c>
      <c r="AC142" s="131">
        <f>SUM(AC143:AC148)</f>
        <v>20000000</v>
      </c>
      <c r="AD142" s="131">
        <f t="shared" ref="AD142:AH142" si="19">SUM(AD143:AD148)</f>
        <v>72000000</v>
      </c>
      <c r="AE142" s="131">
        <f t="shared" si="19"/>
        <v>232000000</v>
      </c>
      <c r="AF142" s="131">
        <f t="shared" si="19"/>
        <v>312000000</v>
      </c>
      <c r="AG142" s="131">
        <f t="shared" si="19"/>
        <v>426800000</v>
      </c>
      <c r="AH142" s="131">
        <f t="shared" si="19"/>
        <v>575200000</v>
      </c>
      <c r="AI142" s="111"/>
    </row>
    <row r="143" spans="1:35" ht="33" outlineLevel="1" x14ac:dyDescent="0.3">
      <c r="A143" s="187" t="s">
        <v>70</v>
      </c>
      <c r="B143" s="214" t="s">
        <v>496</v>
      </c>
      <c r="C143" s="214"/>
      <c r="D143" s="212" t="s">
        <v>327</v>
      </c>
      <c r="E143" s="9" t="s">
        <v>129</v>
      </c>
      <c r="F143" s="9"/>
      <c r="G143" s="9"/>
      <c r="H143" s="207" t="s">
        <v>91</v>
      </c>
      <c r="I143" s="225"/>
      <c r="J143" s="225"/>
      <c r="K143" s="225"/>
      <c r="L143" s="225"/>
      <c r="M143" s="225"/>
      <c r="N143" s="225"/>
      <c r="O143" s="10" t="s">
        <v>138</v>
      </c>
      <c r="P143" s="10" t="s">
        <v>138</v>
      </c>
      <c r="Q143" s="10" t="s">
        <v>138</v>
      </c>
      <c r="R143" s="10" t="s">
        <v>138</v>
      </c>
      <c r="S143" s="10" t="s">
        <v>138</v>
      </c>
      <c r="T143" s="10" t="s">
        <v>138</v>
      </c>
      <c r="U143" s="10" t="s">
        <v>138</v>
      </c>
      <c r="V143" s="10" t="s">
        <v>138</v>
      </c>
      <c r="W143" s="10" t="s">
        <v>138</v>
      </c>
      <c r="X143" s="10" t="s">
        <v>195</v>
      </c>
      <c r="Y143" s="10" t="s">
        <v>195</v>
      </c>
      <c r="Z143" s="10" t="s">
        <v>195</v>
      </c>
      <c r="AA143" s="10" t="s">
        <v>195</v>
      </c>
      <c r="AB143" s="10" t="s">
        <v>195</v>
      </c>
      <c r="AC143" s="191">
        <v>20000000</v>
      </c>
      <c r="AD143" s="191">
        <v>72000000</v>
      </c>
      <c r="AE143" s="191">
        <v>216000000</v>
      </c>
      <c r="AF143" s="191">
        <v>288000000</v>
      </c>
      <c r="AG143" s="191">
        <v>396000000</v>
      </c>
      <c r="AH143" s="191">
        <v>540000000</v>
      </c>
    </row>
    <row r="144" spans="1:35" ht="33" outlineLevel="1" x14ac:dyDescent="0.3">
      <c r="A144" s="187"/>
      <c r="B144" s="214"/>
      <c r="C144" s="214"/>
      <c r="D144" s="212"/>
      <c r="E144" s="9" t="s">
        <v>130</v>
      </c>
      <c r="F144" s="9" t="s">
        <v>201</v>
      </c>
      <c r="G144" s="9"/>
      <c r="H144" s="207"/>
      <c r="I144" s="225"/>
      <c r="J144" s="225"/>
      <c r="K144" s="225"/>
      <c r="L144" s="225"/>
      <c r="M144" s="225"/>
      <c r="N144" s="225"/>
      <c r="O144" s="190" t="s">
        <v>138</v>
      </c>
      <c r="P144" s="190"/>
      <c r="Q144" s="190"/>
      <c r="R144" s="190"/>
      <c r="S144" s="190"/>
      <c r="T144" s="190"/>
      <c r="U144" s="190"/>
      <c r="V144" s="190"/>
      <c r="W144" s="10">
        <f>'[1]St.Goal 5'!L44</f>
        <v>0</v>
      </c>
      <c r="X144" s="10">
        <f>'[1]St.Goal 5'!M44</f>
        <v>2</v>
      </c>
      <c r="Y144" s="10">
        <f>'[1]St.Goal 5'!N44</f>
        <v>6</v>
      </c>
      <c r="Z144" s="10">
        <f>'[1]St.Goal 5'!O44</f>
        <v>8</v>
      </c>
      <c r="AA144" s="10">
        <f>'[1]St.Goal 5'!P44</f>
        <v>11</v>
      </c>
      <c r="AB144" s="10">
        <f>'[1]St.Goal 5'!Q44</f>
        <v>15</v>
      </c>
      <c r="AC144" s="200"/>
      <c r="AD144" s="200"/>
      <c r="AE144" s="200"/>
      <c r="AF144" s="200"/>
      <c r="AG144" s="200"/>
      <c r="AH144" s="200"/>
    </row>
    <row r="145" spans="1:34" ht="33" outlineLevel="1" x14ac:dyDescent="0.3">
      <c r="A145" s="187"/>
      <c r="B145" s="214"/>
      <c r="C145" s="214"/>
      <c r="D145" s="212"/>
      <c r="E145" s="9" t="s">
        <v>402</v>
      </c>
      <c r="F145" s="9" t="s">
        <v>201</v>
      </c>
      <c r="G145" s="9"/>
      <c r="H145" s="207"/>
      <c r="I145" s="225"/>
      <c r="J145" s="225"/>
      <c r="K145" s="225"/>
      <c r="L145" s="225"/>
      <c r="M145" s="225"/>
      <c r="N145" s="225"/>
      <c r="O145" s="190" t="s">
        <v>138</v>
      </c>
      <c r="P145" s="190"/>
      <c r="Q145" s="190"/>
      <c r="R145" s="190"/>
      <c r="S145" s="190"/>
      <c r="T145" s="190"/>
      <c r="U145" s="190"/>
      <c r="V145" s="190"/>
      <c r="W145" s="24">
        <f>'[1]St.Goal 5'!L45</f>
        <v>0</v>
      </c>
      <c r="X145" s="24">
        <f>'[1]St.Goal 5'!M45</f>
        <v>0</v>
      </c>
      <c r="Y145" s="24">
        <f>'[1]St.Goal 5'!N45</f>
        <v>30.675153600000002</v>
      </c>
      <c r="Z145" s="24">
        <f>'[1]St.Goal 5'!O45</f>
        <v>51.350207126399994</v>
      </c>
      <c r="AA145" s="24">
        <f>'[1]St.Goal 5'!P45</f>
        <v>77.230711518105593</v>
      </c>
      <c r="AB145" s="24">
        <f>'[1]St.Goal 5'!Q45</f>
        <v>110.05376391330047</v>
      </c>
      <c r="AC145" s="200"/>
      <c r="AD145" s="200"/>
      <c r="AE145" s="200"/>
      <c r="AF145" s="200"/>
      <c r="AG145" s="200"/>
      <c r="AH145" s="200"/>
    </row>
    <row r="146" spans="1:34" ht="33" outlineLevel="1" x14ac:dyDescent="0.3">
      <c r="A146" s="187" t="s">
        <v>74</v>
      </c>
      <c r="B146" s="221" t="s">
        <v>497</v>
      </c>
      <c r="C146" s="221"/>
      <c r="D146" s="212" t="s">
        <v>327</v>
      </c>
      <c r="E146" s="9" t="s">
        <v>438</v>
      </c>
      <c r="F146" s="9" t="s">
        <v>213</v>
      </c>
      <c r="G146" s="9"/>
      <c r="H146" s="207" t="s">
        <v>91</v>
      </c>
      <c r="I146" s="190"/>
      <c r="J146" s="190"/>
      <c r="K146" s="225"/>
      <c r="L146" s="225"/>
      <c r="M146" s="225"/>
      <c r="N146" s="225"/>
      <c r="O146" s="190" t="s">
        <v>138</v>
      </c>
      <c r="P146" s="190"/>
      <c r="Q146" s="190"/>
      <c r="R146" s="190"/>
      <c r="S146" s="190"/>
      <c r="T146" s="190"/>
      <c r="U146" s="190"/>
      <c r="V146" s="190"/>
      <c r="Y146" s="10">
        <f>'[1]St.Goal 5'!N52</f>
        <v>4</v>
      </c>
      <c r="Z146" s="10">
        <f>'[1]St.Goal 5'!O52</f>
        <v>6</v>
      </c>
      <c r="AA146" s="10">
        <f>'[1]St.Goal 5'!P52</f>
        <v>7</v>
      </c>
      <c r="AB146" s="10">
        <f>'[1]St.Goal 5'!Q52</f>
        <v>8</v>
      </c>
      <c r="AC146" s="191">
        <v>0</v>
      </c>
      <c r="AD146" s="191">
        <v>0</v>
      </c>
      <c r="AE146" s="191">
        <v>16000000</v>
      </c>
      <c r="AF146" s="191">
        <v>24000000</v>
      </c>
      <c r="AG146" s="191">
        <v>30800000</v>
      </c>
      <c r="AH146" s="191">
        <v>35200000</v>
      </c>
    </row>
    <row r="147" spans="1:34" ht="49.5" outlineLevel="1" x14ac:dyDescent="0.3">
      <c r="A147" s="187"/>
      <c r="B147" s="221"/>
      <c r="C147" s="221"/>
      <c r="D147" s="212"/>
      <c r="E147" s="9" t="s">
        <v>403</v>
      </c>
      <c r="F147" s="10" t="s">
        <v>201</v>
      </c>
      <c r="H147" s="207"/>
      <c r="I147" s="190"/>
      <c r="J147" s="190"/>
      <c r="K147" s="225"/>
      <c r="L147" s="225"/>
      <c r="M147" s="225"/>
      <c r="N147" s="225"/>
      <c r="O147" s="190" t="s">
        <v>138</v>
      </c>
      <c r="P147" s="190"/>
      <c r="Q147" s="190"/>
      <c r="R147" s="190"/>
      <c r="S147" s="190"/>
      <c r="T147" s="190"/>
      <c r="U147" s="190"/>
      <c r="V147" s="190"/>
      <c r="W147" s="24"/>
      <c r="X147" s="24"/>
      <c r="Y147" s="24">
        <f>'[1]St.Goal 5'!N53</f>
        <v>46.012730399999995</v>
      </c>
      <c r="Z147" s="24">
        <f>'[1]St.Goal 5'!O53</f>
        <v>68.466942835200001</v>
      </c>
      <c r="AA147" s="24">
        <f>'[1]St.Goal 5'!P53</f>
        <v>96.538389397631988</v>
      </c>
      <c r="AB147" s="24">
        <f>'[1]St.Goal 5'!Q53</f>
        <v>132.06451669596055</v>
      </c>
      <c r="AC147" s="200"/>
      <c r="AD147" s="200"/>
      <c r="AE147" s="200"/>
      <c r="AF147" s="200"/>
      <c r="AG147" s="200"/>
      <c r="AH147" s="200"/>
    </row>
    <row r="148" spans="1:34" x14ac:dyDescent="0.3">
      <c r="H148" s="207"/>
    </row>
    <row r="149" spans="1:34" x14ac:dyDescent="0.3">
      <c r="B149" s="10"/>
      <c r="C149" s="10"/>
      <c r="D149" s="86"/>
    </row>
    <row r="150" spans="1:34" x14ac:dyDescent="0.3">
      <c r="B150" s="10"/>
      <c r="C150" s="10"/>
      <c r="D150" s="86"/>
    </row>
    <row r="151" spans="1:34" x14ac:dyDescent="0.3">
      <c r="B151" s="10"/>
      <c r="C151" s="10"/>
      <c r="D151" s="86"/>
    </row>
    <row r="152" spans="1:34" x14ac:dyDescent="0.3">
      <c r="B152" s="10"/>
      <c r="C152" s="10"/>
      <c r="D152" s="86"/>
    </row>
    <row r="153" spans="1:34" x14ac:dyDescent="0.3">
      <c r="B153" s="10"/>
      <c r="C153" s="10"/>
      <c r="D153" s="86"/>
    </row>
    <row r="154" spans="1:34" x14ac:dyDescent="0.3">
      <c r="B154" s="10"/>
      <c r="C154" s="10"/>
      <c r="D154" s="86"/>
    </row>
    <row r="155" spans="1:34" x14ac:dyDescent="0.3">
      <c r="B155" s="10"/>
      <c r="C155" s="10"/>
      <c r="D155" s="86"/>
    </row>
    <row r="156" spans="1:34" x14ac:dyDescent="0.3">
      <c r="B156" s="10"/>
      <c r="C156" s="10"/>
      <c r="D156" s="86"/>
    </row>
    <row r="157" spans="1:34" x14ac:dyDescent="0.3">
      <c r="B157" s="10"/>
      <c r="C157" s="10"/>
      <c r="D157" s="86"/>
    </row>
    <row r="158" spans="1:34" x14ac:dyDescent="0.3">
      <c r="B158" s="10"/>
      <c r="C158" s="10"/>
      <c r="D158" s="86"/>
    </row>
    <row r="159" spans="1:34" x14ac:dyDescent="0.3">
      <c r="B159" s="10"/>
      <c r="C159" s="10"/>
      <c r="D159" s="86"/>
    </row>
    <row r="160" spans="1:34" x14ac:dyDescent="0.3">
      <c r="B160" s="10"/>
      <c r="C160" s="10"/>
      <c r="D160" s="86"/>
    </row>
    <row r="161" spans="2:4" x14ac:dyDescent="0.3">
      <c r="B161" s="10"/>
      <c r="C161" s="10"/>
      <c r="D161" s="86"/>
    </row>
    <row r="162" spans="2:4" x14ac:dyDescent="0.3">
      <c r="B162" s="10"/>
      <c r="C162" s="10"/>
      <c r="D162" s="86"/>
    </row>
    <row r="163" spans="2:4" x14ac:dyDescent="0.3">
      <c r="B163" s="10"/>
      <c r="C163" s="10"/>
      <c r="D163" s="86"/>
    </row>
    <row r="164" spans="2:4" x14ac:dyDescent="0.3">
      <c r="B164" s="10"/>
      <c r="C164" s="10"/>
      <c r="D164" s="86"/>
    </row>
    <row r="165" spans="2:4" x14ac:dyDescent="0.3">
      <c r="B165" s="10"/>
      <c r="C165" s="10"/>
      <c r="D165" s="86"/>
    </row>
    <row r="166" spans="2:4" x14ac:dyDescent="0.3">
      <c r="B166" s="10"/>
      <c r="C166" s="10"/>
      <c r="D166" s="86"/>
    </row>
    <row r="167" spans="2:4" x14ac:dyDescent="0.3">
      <c r="B167" s="10"/>
      <c r="C167" s="10"/>
      <c r="D167" s="86"/>
    </row>
    <row r="168" spans="2:4" x14ac:dyDescent="0.3">
      <c r="B168" s="10"/>
      <c r="C168" s="10"/>
      <c r="D168" s="86"/>
    </row>
    <row r="169" spans="2:4" x14ac:dyDescent="0.3">
      <c r="B169" s="10"/>
      <c r="C169" s="10"/>
      <c r="D169" s="86"/>
    </row>
    <row r="170" spans="2:4" x14ac:dyDescent="0.3">
      <c r="B170" s="10"/>
      <c r="C170" s="10"/>
      <c r="D170" s="86"/>
    </row>
    <row r="171" spans="2:4" x14ac:dyDescent="0.3">
      <c r="B171" s="10"/>
      <c r="C171" s="10"/>
      <c r="D171" s="86"/>
    </row>
    <row r="172" spans="2:4" x14ac:dyDescent="0.3">
      <c r="B172" s="10"/>
      <c r="C172" s="10"/>
      <c r="D172" s="86"/>
    </row>
    <row r="173" spans="2:4" x14ac:dyDescent="0.3">
      <c r="B173" s="10"/>
      <c r="C173" s="10"/>
      <c r="D173" s="86"/>
    </row>
    <row r="174" spans="2:4" x14ac:dyDescent="0.3">
      <c r="B174" s="10"/>
      <c r="C174" s="10"/>
      <c r="D174" s="86"/>
    </row>
    <row r="175" spans="2:4" x14ac:dyDescent="0.3">
      <c r="B175" s="10"/>
      <c r="C175" s="10"/>
      <c r="D175" s="86"/>
    </row>
    <row r="176" spans="2:4" x14ac:dyDescent="0.3">
      <c r="B176" s="10"/>
      <c r="C176" s="10"/>
      <c r="D176" s="86"/>
    </row>
    <row r="177" spans="2:4" x14ac:dyDescent="0.3">
      <c r="B177" s="10"/>
      <c r="C177" s="10"/>
      <c r="D177" s="86"/>
    </row>
    <row r="178" spans="2:4" x14ac:dyDescent="0.3">
      <c r="B178" s="10"/>
      <c r="C178" s="10"/>
      <c r="D178" s="86"/>
    </row>
    <row r="179" spans="2:4" x14ac:dyDescent="0.3">
      <c r="B179" s="10"/>
      <c r="C179" s="10"/>
      <c r="D179" s="86"/>
    </row>
    <row r="180" spans="2:4" x14ac:dyDescent="0.3">
      <c r="B180" s="10"/>
      <c r="C180" s="10"/>
      <c r="D180" s="86"/>
    </row>
    <row r="181" spans="2:4" x14ac:dyDescent="0.3">
      <c r="B181" s="10"/>
      <c r="C181" s="10"/>
      <c r="D181" s="86"/>
    </row>
    <row r="182" spans="2:4" x14ac:dyDescent="0.3">
      <c r="B182" s="10"/>
      <c r="C182" s="10"/>
      <c r="D182" s="86"/>
    </row>
    <row r="183" spans="2:4" x14ac:dyDescent="0.3">
      <c r="B183" s="10"/>
      <c r="C183" s="10"/>
      <c r="D183" s="86"/>
    </row>
    <row r="184" spans="2:4" x14ac:dyDescent="0.3">
      <c r="B184" s="10"/>
      <c r="C184" s="10"/>
      <c r="D184" s="86"/>
    </row>
    <row r="185" spans="2:4" x14ac:dyDescent="0.3">
      <c r="B185" s="10"/>
      <c r="C185" s="10"/>
      <c r="D185" s="86"/>
    </row>
    <row r="186" spans="2:4" x14ac:dyDescent="0.3">
      <c r="B186" s="10"/>
      <c r="C186" s="10"/>
      <c r="D186" s="86"/>
    </row>
    <row r="187" spans="2:4" x14ac:dyDescent="0.3">
      <c r="B187" s="10"/>
      <c r="C187" s="10"/>
      <c r="D187" s="86"/>
    </row>
    <row r="188" spans="2:4" x14ac:dyDescent="0.3">
      <c r="B188" s="10"/>
      <c r="C188" s="10"/>
      <c r="D188" s="86"/>
    </row>
    <row r="189" spans="2:4" x14ac:dyDescent="0.3">
      <c r="B189" s="10"/>
      <c r="C189" s="10"/>
      <c r="D189" s="86"/>
    </row>
    <row r="190" spans="2:4" x14ac:dyDescent="0.3">
      <c r="B190" s="10"/>
      <c r="C190" s="10"/>
      <c r="D190" s="86"/>
    </row>
    <row r="191" spans="2:4" x14ac:dyDescent="0.3">
      <c r="B191" s="10"/>
      <c r="C191" s="10"/>
      <c r="D191" s="86"/>
    </row>
    <row r="192" spans="2:4" x14ac:dyDescent="0.3">
      <c r="B192" s="10"/>
      <c r="C192" s="10"/>
      <c r="D192" s="86"/>
    </row>
    <row r="193" spans="2:4" x14ac:dyDescent="0.3">
      <c r="B193" s="10"/>
      <c r="C193" s="10"/>
      <c r="D193" s="86"/>
    </row>
    <row r="194" spans="2:4" x14ac:dyDescent="0.3">
      <c r="B194" s="10"/>
      <c r="C194" s="10"/>
      <c r="D194" s="86"/>
    </row>
    <row r="195" spans="2:4" x14ac:dyDescent="0.3">
      <c r="B195" s="10"/>
      <c r="C195" s="10"/>
      <c r="D195" s="86"/>
    </row>
    <row r="196" spans="2:4" x14ac:dyDescent="0.3">
      <c r="B196" s="10"/>
      <c r="C196" s="10"/>
      <c r="D196" s="86"/>
    </row>
    <row r="197" spans="2:4" x14ac:dyDescent="0.3">
      <c r="B197" s="10"/>
      <c r="C197" s="10"/>
      <c r="D197" s="86"/>
    </row>
    <row r="198" spans="2:4" x14ac:dyDescent="0.3">
      <c r="B198" s="10"/>
      <c r="C198" s="10"/>
      <c r="D198" s="86"/>
    </row>
    <row r="199" spans="2:4" x14ac:dyDescent="0.3">
      <c r="B199" s="10"/>
      <c r="C199" s="10"/>
      <c r="D199" s="86"/>
    </row>
    <row r="200" spans="2:4" x14ac:dyDescent="0.3">
      <c r="B200" s="10"/>
      <c r="C200" s="10"/>
      <c r="D200" s="86"/>
    </row>
    <row r="201" spans="2:4" x14ac:dyDescent="0.3">
      <c r="B201" s="10"/>
      <c r="C201" s="10"/>
      <c r="D201" s="86"/>
    </row>
    <row r="202" spans="2:4" x14ac:dyDescent="0.3">
      <c r="B202" s="10"/>
      <c r="C202" s="10"/>
      <c r="D202" s="86"/>
    </row>
    <row r="203" spans="2:4" x14ac:dyDescent="0.3">
      <c r="B203" s="10"/>
      <c r="C203" s="10"/>
      <c r="D203" s="86"/>
    </row>
    <row r="204" spans="2:4" x14ac:dyDescent="0.3">
      <c r="B204" s="10"/>
      <c r="C204" s="10"/>
      <c r="D204" s="86"/>
    </row>
    <row r="205" spans="2:4" x14ac:dyDescent="0.3">
      <c r="B205" s="10"/>
      <c r="C205" s="10"/>
      <c r="D205" s="86"/>
    </row>
    <row r="206" spans="2:4" x14ac:dyDescent="0.3">
      <c r="B206" s="10"/>
      <c r="C206" s="10"/>
      <c r="D206" s="86"/>
    </row>
    <row r="207" spans="2:4" x14ac:dyDescent="0.3">
      <c r="B207" s="10"/>
      <c r="C207" s="10"/>
      <c r="D207" s="86"/>
    </row>
    <row r="208" spans="2:4" x14ac:dyDescent="0.3">
      <c r="B208" s="10"/>
      <c r="C208" s="10"/>
      <c r="D208" s="86"/>
    </row>
    <row r="209" spans="2:4" x14ac:dyDescent="0.3">
      <c r="B209" s="10"/>
      <c r="C209" s="10"/>
      <c r="D209" s="86"/>
    </row>
    <row r="210" spans="2:4" x14ac:dyDescent="0.3">
      <c r="B210" s="10"/>
      <c r="C210" s="10"/>
      <c r="D210" s="86"/>
    </row>
    <row r="211" spans="2:4" x14ac:dyDescent="0.3">
      <c r="B211" s="10"/>
      <c r="C211" s="10"/>
      <c r="D211" s="86"/>
    </row>
    <row r="212" spans="2:4" x14ac:dyDescent="0.3">
      <c r="B212" s="10"/>
      <c r="C212" s="10"/>
      <c r="D212" s="86"/>
    </row>
    <row r="213" spans="2:4" x14ac:dyDescent="0.3">
      <c r="B213" s="10"/>
      <c r="C213" s="10"/>
      <c r="D213" s="86"/>
    </row>
    <row r="214" spans="2:4" x14ac:dyDescent="0.3">
      <c r="B214" s="10"/>
      <c r="C214" s="10"/>
      <c r="D214" s="86"/>
    </row>
    <row r="215" spans="2:4" x14ac:dyDescent="0.3">
      <c r="B215" s="10"/>
      <c r="C215" s="10"/>
      <c r="D215" s="86"/>
    </row>
    <row r="216" spans="2:4" x14ac:dyDescent="0.3">
      <c r="B216" s="10"/>
      <c r="C216" s="10"/>
      <c r="D216" s="86"/>
    </row>
    <row r="217" spans="2:4" x14ac:dyDescent="0.3">
      <c r="B217" s="10"/>
      <c r="C217" s="10"/>
      <c r="D217" s="86"/>
    </row>
    <row r="218" spans="2:4" x14ac:dyDescent="0.3">
      <c r="B218" s="10"/>
      <c r="C218" s="10"/>
      <c r="D218" s="86"/>
    </row>
    <row r="219" spans="2:4" x14ac:dyDescent="0.3">
      <c r="B219" s="10"/>
      <c r="C219" s="10"/>
      <c r="D219" s="86"/>
    </row>
    <row r="220" spans="2:4" x14ac:dyDescent="0.3">
      <c r="B220" s="10"/>
      <c r="C220" s="10"/>
      <c r="D220" s="86"/>
    </row>
    <row r="221" spans="2:4" x14ac:dyDescent="0.3">
      <c r="B221" s="10"/>
      <c r="C221" s="10"/>
      <c r="D221" s="86"/>
    </row>
    <row r="222" spans="2:4" x14ac:dyDescent="0.3">
      <c r="B222" s="10"/>
      <c r="C222" s="10"/>
      <c r="D222" s="86"/>
    </row>
    <row r="223" spans="2:4" x14ac:dyDescent="0.3">
      <c r="B223" s="10"/>
      <c r="C223" s="10"/>
      <c r="D223" s="86"/>
    </row>
    <row r="224" spans="2:4" x14ac:dyDescent="0.3">
      <c r="B224" s="10"/>
      <c r="C224" s="10"/>
      <c r="D224" s="86"/>
    </row>
    <row r="225" spans="2:4" x14ac:dyDescent="0.3">
      <c r="B225" s="10"/>
      <c r="C225" s="10"/>
      <c r="D225" s="86"/>
    </row>
    <row r="226" spans="2:4" x14ac:dyDescent="0.3">
      <c r="B226" s="10"/>
      <c r="C226" s="10"/>
      <c r="D226" s="86"/>
    </row>
    <row r="227" spans="2:4" x14ac:dyDescent="0.3">
      <c r="B227" s="10"/>
      <c r="C227" s="10"/>
      <c r="D227" s="86"/>
    </row>
    <row r="228" spans="2:4" x14ac:dyDescent="0.3">
      <c r="B228" s="10"/>
      <c r="C228" s="10"/>
      <c r="D228" s="86"/>
    </row>
    <row r="229" spans="2:4" x14ac:dyDescent="0.3">
      <c r="B229" s="10"/>
      <c r="C229" s="10"/>
      <c r="D229" s="86"/>
    </row>
    <row r="230" spans="2:4" x14ac:dyDescent="0.3">
      <c r="B230" s="10"/>
      <c r="C230" s="10"/>
      <c r="D230" s="86"/>
    </row>
    <row r="231" spans="2:4" x14ac:dyDescent="0.3">
      <c r="B231" s="10"/>
      <c r="C231" s="10"/>
      <c r="D231" s="86"/>
    </row>
    <row r="232" spans="2:4" x14ac:dyDescent="0.3">
      <c r="B232" s="10"/>
      <c r="C232" s="10"/>
      <c r="D232" s="86"/>
    </row>
    <row r="233" spans="2:4" x14ac:dyDescent="0.3">
      <c r="B233" s="10"/>
      <c r="C233" s="10"/>
      <c r="D233" s="86"/>
    </row>
    <row r="234" spans="2:4" x14ac:dyDescent="0.3">
      <c r="B234" s="10"/>
      <c r="C234" s="10"/>
      <c r="D234" s="86"/>
    </row>
    <row r="235" spans="2:4" x14ac:dyDescent="0.3">
      <c r="B235" s="10"/>
      <c r="C235" s="10"/>
      <c r="D235" s="86"/>
    </row>
    <row r="236" spans="2:4" x14ac:dyDescent="0.3">
      <c r="B236" s="10"/>
      <c r="C236" s="10"/>
      <c r="D236" s="86"/>
    </row>
    <row r="237" spans="2:4" x14ac:dyDescent="0.3">
      <c r="B237" s="10"/>
      <c r="C237" s="10"/>
      <c r="D237" s="86"/>
    </row>
    <row r="238" spans="2:4" x14ac:dyDescent="0.3">
      <c r="B238" s="10"/>
      <c r="C238" s="10"/>
      <c r="D238" s="86"/>
    </row>
    <row r="239" spans="2:4" x14ac:dyDescent="0.3">
      <c r="B239" s="10"/>
      <c r="C239" s="10"/>
      <c r="D239" s="86"/>
    </row>
    <row r="240" spans="2:4" x14ac:dyDescent="0.3">
      <c r="B240" s="10"/>
      <c r="C240" s="10"/>
      <c r="D240" s="86"/>
    </row>
    <row r="241" spans="2:4" x14ac:dyDescent="0.3">
      <c r="B241" s="10"/>
      <c r="C241" s="10"/>
      <c r="D241" s="86"/>
    </row>
    <row r="242" spans="2:4" x14ac:dyDescent="0.3">
      <c r="B242" s="10"/>
      <c r="C242" s="10"/>
      <c r="D242" s="86"/>
    </row>
    <row r="243" spans="2:4" x14ac:dyDescent="0.3">
      <c r="B243" s="10"/>
      <c r="C243" s="10"/>
      <c r="D243" s="86"/>
    </row>
    <row r="244" spans="2:4" x14ac:dyDescent="0.3">
      <c r="B244" s="10"/>
      <c r="C244" s="10"/>
      <c r="D244" s="86"/>
    </row>
    <row r="245" spans="2:4" x14ac:dyDescent="0.3">
      <c r="B245" s="10"/>
      <c r="C245" s="10"/>
      <c r="D245" s="86"/>
    </row>
    <row r="246" spans="2:4" x14ac:dyDescent="0.3">
      <c r="B246" s="10"/>
      <c r="C246" s="10"/>
      <c r="D246" s="86"/>
    </row>
    <row r="247" spans="2:4" x14ac:dyDescent="0.3">
      <c r="B247" s="10"/>
      <c r="C247" s="10"/>
      <c r="D247" s="86"/>
    </row>
    <row r="248" spans="2:4" x14ac:dyDescent="0.3">
      <c r="B248" s="10"/>
      <c r="C248" s="10"/>
      <c r="D248" s="86"/>
    </row>
    <row r="249" spans="2:4" x14ac:dyDescent="0.3">
      <c r="B249" s="10"/>
      <c r="C249" s="10"/>
      <c r="D249" s="86"/>
    </row>
    <row r="250" spans="2:4" x14ac:dyDescent="0.3">
      <c r="B250" s="10"/>
      <c r="C250" s="10"/>
      <c r="D250" s="86"/>
    </row>
    <row r="251" spans="2:4" x14ac:dyDescent="0.3">
      <c r="B251" s="10"/>
      <c r="C251" s="10"/>
      <c r="D251" s="86"/>
    </row>
    <row r="252" spans="2:4" x14ac:dyDescent="0.3">
      <c r="B252" s="10"/>
      <c r="C252" s="10"/>
      <c r="D252" s="86"/>
    </row>
    <row r="253" spans="2:4" x14ac:dyDescent="0.3">
      <c r="B253" s="10"/>
      <c r="C253" s="10"/>
      <c r="D253" s="86"/>
    </row>
    <row r="254" spans="2:4" x14ac:dyDescent="0.3">
      <c r="B254" s="10"/>
      <c r="C254" s="10"/>
      <c r="D254" s="86"/>
    </row>
    <row r="255" spans="2:4" x14ac:dyDescent="0.3">
      <c r="B255" s="10"/>
      <c r="C255" s="10"/>
      <c r="D255" s="86"/>
    </row>
    <row r="256" spans="2:4" x14ac:dyDescent="0.3">
      <c r="B256" s="10"/>
      <c r="C256" s="10"/>
      <c r="D256" s="86"/>
    </row>
    <row r="257" spans="2:4" x14ac:dyDescent="0.3">
      <c r="B257" s="10"/>
      <c r="C257" s="10"/>
      <c r="D257" s="86"/>
    </row>
    <row r="258" spans="2:4" x14ac:dyDescent="0.3">
      <c r="B258" s="10"/>
      <c r="C258" s="10"/>
      <c r="D258" s="86"/>
    </row>
    <row r="259" spans="2:4" x14ac:dyDescent="0.3">
      <c r="B259" s="10"/>
      <c r="C259" s="10"/>
      <c r="D259" s="86"/>
    </row>
    <row r="260" spans="2:4" x14ac:dyDescent="0.3">
      <c r="B260" s="10"/>
      <c r="C260" s="10"/>
      <c r="D260" s="86"/>
    </row>
    <row r="261" spans="2:4" x14ac:dyDescent="0.3">
      <c r="B261" s="10"/>
      <c r="C261" s="10"/>
      <c r="D261" s="86"/>
    </row>
    <row r="262" spans="2:4" x14ac:dyDescent="0.3">
      <c r="B262" s="10"/>
      <c r="C262" s="10"/>
      <c r="D262" s="86"/>
    </row>
    <row r="263" spans="2:4" x14ac:dyDescent="0.3">
      <c r="B263" s="10"/>
      <c r="C263" s="10"/>
      <c r="D263" s="86"/>
    </row>
    <row r="264" spans="2:4" x14ac:dyDescent="0.3">
      <c r="B264" s="10"/>
      <c r="C264" s="10"/>
      <c r="D264" s="86"/>
    </row>
    <row r="265" spans="2:4" x14ac:dyDescent="0.3">
      <c r="B265" s="10"/>
      <c r="C265" s="10"/>
      <c r="D265" s="86"/>
    </row>
    <row r="266" spans="2:4" x14ac:dyDescent="0.3">
      <c r="B266" s="10"/>
      <c r="C266" s="10"/>
      <c r="D266" s="86"/>
    </row>
    <row r="267" spans="2:4" x14ac:dyDescent="0.3">
      <c r="B267" s="10"/>
      <c r="C267" s="10"/>
      <c r="D267" s="86"/>
    </row>
    <row r="268" spans="2:4" x14ac:dyDescent="0.3">
      <c r="B268" s="10"/>
      <c r="C268" s="10"/>
      <c r="D268" s="86"/>
    </row>
    <row r="269" spans="2:4" x14ac:dyDescent="0.3">
      <c r="B269" s="10"/>
      <c r="C269" s="10"/>
      <c r="D269" s="86"/>
    </row>
    <row r="270" spans="2:4" x14ac:dyDescent="0.3">
      <c r="B270" s="10"/>
      <c r="C270" s="10"/>
      <c r="D270" s="86"/>
    </row>
    <row r="271" spans="2:4" x14ac:dyDescent="0.3">
      <c r="B271" s="10"/>
      <c r="C271" s="10"/>
      <c r="D271" s="86"/>
    </row>
    <row r="272" spans="2:4" x14ac:dyDescent="0.3">
      <c r="B272" s="10"/>
      <c r="C272" s="10"/>
      <c r="D272" s="86"/>
    </row>
    <row r="273" spans="2:4" x14ac:dyDescent="0.3">
      <c r="B273" s="10"/>
      <c r="C273" s="10"/>
      <c r="D273" s="86"/>
    </row>
    <row r="274" spans="2:4" x14ac:dyDescent="0.3">
      <c r="B274" s="10"/>
      <c r="C274" s="10"/>
      <c r="D274" s="86"/>
    </row>
    <row r="275" spans="2:4" x14ac:dyDescent="0.3">
      <c r="B275" s="10"/>
      <c r="C275" s="10"/>
      <c r="D275" s="86"/>
    </row>
    <row r="276" spans="2:4" x14ac:dyDescent="0.3">
      <c r="B276" s="10"/>
      <c r="C276" s="10"/>
      <c r="D276" s="86"/>
    </row>
    <row r="277" spans="2:4" x14ac:dyDescent="0.3">
      <c r="B277" s="10"/>
      <c r="C277" s="10"/>
      <c r="D277" s="86"/>
    </row>
    <row r="278" spans="2:4" x14ac:dyDescent="0.3">
      <c r="B278" s="10"/>
      <c r="C278" s="10"/>
      <c r="D278" s="86"/>
    </row>
    <row r="279" spans="2:4" x14ac:dyDescent="0.3">
      <c r="B279" s="10"/>
      <c r="C279" s="10"/>
      <c r="D279" s="86"/>
    </row>
    <row r="280" spans="2:4" x14ac:dyDescent="0.3">
      <c r="B280" s="10"/>
      <c r="C280" s="10"/>
      <c r="D280" s="86"/>
    </row>
    <row r="281" spans="2:4" x14ac:dyDescent="0.3">
      <c r="B281" s="10"/>
      <c r="C281" s="10"/>
      <c r="D281" s="86"/>
    </row>
    <row r="282" spans="2:4" x14ac:dyDescent="0.3">
      <c r="B282" s="10"/>
      <c r="C282" s="10"/>
      <c r="D282" s="86"/>
    </row>
    <row r="283" spans="2:4" x14ac:dyDescent="0.3">
      <c r="B283" s="10"/>
      <c r="C283" s="10"/>
      <c r="D283" s="86"/>
    </row>
    <row r="284" spans="2:4" x14ac:dyDescent="0.3">
      <c r="B284" s="10"/>
      <c r="C284" s="10"/>
      <c r="D284" s="86"/>
    </row>
    <row r="285" spans="2:4" x14ac:dyDescent="0.3">
      <c r="B285" s="10"/>
      <c r="C285" s="10"/>
      <c r="D285" s="86"/>
    </row>
    <row r="286" spans="2:4" x14ac:dyDescent="0.3">
      <c r="B286" s="10"/>
      <c r="C286" s="10"/>
      <c r="D286" s="86"/>
    </row>
    <row r="287" spans="2:4" x14ac:dyDescent="0.3">
      <c r="B287" s="10"/>
      <c r="C287" s="10"/>
      <c r="D287" s="86"/>
    </row>
    <row r="288" spans="2:4" x14ac:dyDescent="0.3">
      <c r="B288" s="10"/>
      <c r="C288" s="10"/>
      <c r="D288" s="86"/>
    </row>
    <row r="289" spans="2:4" x14ac:dyDescent="0.3">
      <c r="B289" s="10"/>
      <c r="C289" s="10"/>
      <c r="D289" s="86"/>
    </row>
    <row r="290" spans="2:4" x14ac:dyDescent="0.3">
      <c r="B290" s="10"/>
      <c r="C290" s="10"/>
      <c r="D290" s="86"/>
    </row>
    <row r="291" spans="2:4" x14ac:dyDescent="0.3">
      <c r="B291" s="10"/>
      <c r="C291" s="10"/>
      <c r="D291" s="86"/>
    </row>
    <row r="292" spans="2:4" x14ac:dyDescent="0.3">
      <c r="B292" s="10"/>
      <c r="C292" s="10"/>
      <c r="D292" s="86"/>
    </row>
    <row r="293" spans="2:4" x14ac:dyDescent="0.3">
      <c r="B293" s="10"/>
      <c r="C293" s="10"/>
      <c r="D293" s="86"/>
    </row>
    <row r="294" spans="2:4" x14ac:dyDescent="0.3">
      <c r="B294" s="10"/>
      <c r="C294" s="10"/>
      <c r="D294" s="86"/>
    </row>
    <row r="295" spans="2:4" x14ac:dyDescent="0.3">
      <c r="B295" s="10"/>
      <c r="C295" s="10"/>
      <c r="D295" s="86"/>
    </row>
    <row r="296" spans="2:4" x14ac:dyDescent="0.3">
      <c r="B296" s="10"/>
      <c r="C296" s="10"/>
      <c r="D296" s="86"/>
    </row>
    <row r="297" spans="2:4" x14ac:dyDescent="0.3">
      <c r="B297" s="10"/>
      <c r="C297" s="10"/>
      <c r="D297" s="86"/>
    </row>
    <row r="298" spans="2:4" x14ac:dyDescent="0.3">
      <c r="B298" s="10"/>
      <c r="C298" s="10"/>
      <c r="D298" s="86"/>
    </row>
    <row r="299" spans="2:4" x14ac:dyDescent="0.3">
      <c r="B299" s="10"/>
      <c r="C299" s="10"/>
      <c r="D299" s="86"/>
    </row>
    <row r="300" spans="2:4" x14ac:dyDescent="0.3">
      <c r="B300" s="10"/>
      <c r="C300" s="10"/>
      <c r="D300" s="86"/>
    </row>
    <row r="301" spans="2:4" x14ac:dyDescent="0.3">
      <c r="B301" s="10"/>
      <c r="C301" s="10"/>
      <c r="D301" s="86"/>
    </row>
    <row r="302" spans="2:4" x14ac:dyDescent="0.3">
      <c r="B302" s="10"/>
      <c r="C302" s="10"/>
      <c r="D302" s="86"/>
    </row>
    <row r="303" spans="2:4" x14ac:dyDescent="0.3">
      <c r="B303" s="10"/>
      <c r="C303" s="10"/>
      <c r="D303" s="86"/>
    </row>
    <row r="304" spans="2:4" x14ac:dyDescent="0.3">
      <c r="B304" s="10"/>
      <c r="C304" s="10"/>
      <c r="D304" s="86"/>
    </row>
    <row r="305" spans="2:4" x14ac:dyDescent="0.3">
      <c r="B305" s="10"/>
      <c r="C305" s="10"/>
      <c r="D305" s="86"/>
    </row>
    <row r="306" spans="2:4" x14ac:dyDescent="0.3">
      <c r="B306" s="10"/>
      <c r="C306" s="10"/>
      <c r="D306" s="86"/>
    </row>
    <row r="307" spans="2:4" x14ac:dyDescent="0.3">
      <c r="B307" s="10"/>
      <c r="C307" s="10"/>
      <c r="D307" s="86"/>
    </row>
    <row r="308" spans="2:4" x14ac:dyDescent="0.3">
      <c r="B308" s="10"/>
      <c r="C308" s="10"/>
      <c r="D308" s="86"/>
    </row>
    <row r="309" spans="2:4" x14ac:dyDescent="0.3">
      <c r="B309" s="10"/>
      <c r="C309" s="10"/>
      <c r="D309" s="86"/>
    </row>
    <row r="310" spans="2:4" x14ac:dyDescent="0.3">
      <c r="B310" s="10"/>
      <c r="C310" s="10"/>
      <c r="D310" s="86"/>
    </row>
    <row r="311" spans="2:4" x14ac:dyDescent="0.3">
      <c r="B311" s="10"/>
      <c r="C311" s="10"/>
      <c r="D311" s="86"/>
    </row>
    <row r="312" spans="2:4" x14ac:dyDescent="0.3">
      <c r="B312" s="10"/>
      <c r="C312" s="10"/>
      <c r="D312" s="86"/>
    </row>
    <row r="313" spans="2:4" x14ac:dyDescent="0.3">
      <c r="B313" s="10"/>
      <c r="C313" s="10"/>
      <c r="D313" s="86"/>
    </row>
    <row r="314" spans="2:4" x14ac:dyDescent="0.3">
      <c r="B314" s="10"/>
      <c r="C314" s="10"/>
      <c r="D314" s="86"/>
    </row>
    <row r="315" spans="2:4" x14ac:dyDescent="0.3">
      <c r="B315" s="10"/>
      <c r="C315" s="10"/>
      <c r="D315" s="86"/>
    </row>
    <row r="316" spans="2:4" x14ac:dyDescent="0.3">
      <c r="B316" s="10"/>
      <c r="C316" s="10"/>
      <c r="D316" s="86"/>
    </row>
    <row r="317" spans="2:4" x14ac:dyDescent="0.3">
      <c r="B317" s="10"/>
      <c r="C317" s="10"/>
      <c r="D317" s="86"/>
    </row>
    <row r="318" spans="2:4" x14ac:dyDescent="0.3">
      <c r="B318" s="10"/>
      <c r="C318" s="10"/>
      <c r="D318" s="86"/>
    </row>
    <row r="319" spans="2:4" x14ac:dyDescent="0.3">
      <c r="B319" s="10"/>
      <c r="C319" s="10"/>
      <c r="D319" s="86"/>
    </row>
    <row r="320" spans="2:4" x14ac:dyDescent="0.3">
      <c r="B320" s="10"/>
      <c r="C320" s="10"/>
      <c r="D320" s="86"/>
    </row>
    <row r="321" spans="2:4" x14ac:dyDescent="0.3">
      <c r="B321" s="10"/>
      <c r="C321" s="10"/>
      <c r="D321" s="86"/>
    </row>
    <row r="322" spans="2:4" x14ac:dyDescent="0.3">
      <c r="B322" s="10"/>
      <c r="C322" s="10"/>
      <c r="D322" s="86"/>
    </row>
    <row r="323" spans="2:4" x14ac:dyDescent="0.3">
      <c r="B323" s="10"/>
      <c r="C323" s="10"/>
      <c r="D323" s="86"/>
    </row>
    <row r="324" spans="2:4" x14ac:dyDescent="0.3">
      <c r="B324" s="10"/>
      <c r="C324" s="10"/>
      <c r="D324" s="86"/>
    </row>
    <row r="325" spans="2:4" x14ac:dyDescent="0.3">
      <c r="B325" s="10"/>
      <c r="C325" s="10"/>
      <c r="D325" s="86"/>
    </row>
    <row r="326" spans="2:4" x14ac:dyDescent="0.3">
      <c r="B326" s="10"/>
      <c r="C326" s="10"/>
      <c r="D326" s="86"/>
    </row>
    <row r="327" spans="2:4" x14ac:dyDescent="0.3">
      <c r="B327" s="10"/>
      <c r="C327" s="10"/>
      <c r="D327" s="86"/>
    </row>
    <row r="328" spans="2:4" x14ac:dyDescent="0.3">
      <c r="B328" s="10"/>
      <c r="C328" s="10"/>
      <c r="D328" s="86"/>
    </row>
    <row r="329" spans="2:4" x14ac:dyDescent="0.3">
      <c r="B329" s="10"/>
      <c r="C329" s="10"/>
      <c r="D329" s="86"/>
    </row>
    <row r="330" spans="2:4" x14ac:dyDescent="0.3">
      <c r="B330" s="10"/>
      <c r="C330" s="10"/>
      <c r="D330" s="86"/>
    </row>
    <row r="331" spans="2:4" x14ac:dyDescent="0.3">
      <c r="B331" s="10"/>
      <c r="C331" s="10"/>
      <c r="D331" s="86"/>
    </row>
    <row r="332" spans="2:4" x14ac:dyDescent="0.3">
      <c r="B332" s="10"/>
      <c r="C332" s="10"/>
      <c r="D332" s="86"/>
    </row>
    <row r="333" spans="2:4" x14ac:dyDescent="0.3">
      <c r="B333" s="10"/>
      <c r="C333" s="10"/>
      <c r="D333" s="86"/>
    </row>
    <row r="334" spans="2:4" x14ac:dyDescent="0.3">
      <c r="B334" s="10"/>
      <c r="C334" s="10"/>
      <c r="D334" s="86"/>
    </row>
    <row r="335" spans="2:4" x14ac:dyDescent="0.3">
      <c r="B335" s="10"/>
      <c r="C335" s="10"/>
      <c r="D335" s="86"/>
    </row>
    <row r="336" spans="2:4" x14ac:dyDescent="0.3">
      <c r="B336" s="10"/>
      <c r="C336" s="10"/>
      <c r="D336" s="86"/>
    </row>
    <row r="337" spans="2:4" x14ac:dyDescent="0.3">
      <c r="B337" s="10"/>
      <c r="C337" s="10"/>
      <c r="D337" s="86"/>
    </row>
    <row r="338" spans="2:4" x14ac:dyDescent="0.3">
      <c r="B338" s="10"/>
      <c r="C338" s="10"/>
      <c r="D338" s="86"/>
    </row>
    <row r="339" spans="2:4" x14ac:dyDescent="0.3">
      <c r="B339" s="10"/>
      <c r="C339" s="10"/>
      <c r="D339" s="86"/>
    </row>
    <row r="340" spans="2:4" x14ac:dyDescent="0.3">
      <c r="B340" s="10"/>
      <c r="C340" s="10"/>
      <c r="D340" s="86"/>
    </row>
    <row r="341" spans="2:4" x14ac:dyDescent="0.3">
      <c r="B341" s="10"/>
      <c r="C341" s="10"/>
      <c r="D341" s="86"/>
    </row>
    <row r="342" spans="2:4" x14ac:dyDescent="0.3">
      <c r="B342" s="10"/>
      <c r="C342" s="10"/>
      <c r="D342" s="86"/>
    </row>
    <row r="343" spans="2:4" x14ac:dyDescent="0.3">
      <c r="B343" s="10"/>
      <c r="C343" s="10"/>
      <c r="D343" s="86"/>
    </row>
    <row r="344" spans="2:4" x14ac:dyDescent="0.3">
      <c r="B344" s="10"/>
      <c r="C344" s="10"/>
      <c r="D344" s="86"/>
    </row>
    <row r="345" spans="2:4" x14ac:dyDescent="0.3">
      <c r="B345" s="10"/>
      <c r="C345" s="10"/>
      <c r="D345" s="86"/>
    </row>
    <row r="346" spans="2:4" x14ac:dyDescent="0.3">
      <c r="B346" s="10"/>
      <c r="C346" s="10"/>
      <c r="D346" s="86"/>
    </row>
    <row r="347" spans="2:4" x14ac:dyDescent="0.3">
      <c r="B347" s="10"/>
      <c r="C347" s="10"/>
      <c r="D347" s="86"/>
    </row>
    <row r="348" spans="2:4" x14ac:dyDescent="0.3">
      <c r="B348" s="10"/>
      <c r="C348" s="10"/>
      <c r="D348" s="86"/>
    </row>
    <row r="349" spans="2:4" x14ac:dyDescent="0.3">
      <c r="B349" s="10"/>
      <c r="C349" s="10"/>
      <c r="D349" s="86"/>
    </row>
    <row r="350" spans="2:4" x14ac:dyDescent="0.3">
      <c r="B350" s="10"/>
      <c r="C350" s="10"/>
      <c r="D350" s="86"/>
    </row>
    <row r="351" spans="2:4" x14ac:dyDescent="0.3">
      <c r="B351" s="10"/>
      <c r="C351" s="10"/>
      <c r="D351" s="86"/>
    </row>
    <row r="352" spans="2:4" x14ac:dyDescent="0.3">
      <c r="B352" s="10"/>
      <c r="C352" s="10"/>
      <c r="D352" s="86"/>
    </row>
    <row r="353" spans="2:4" x14ac:dyDescent="0.3">
      <c r="B353" s="10"/>
      <c r="C353" s="10"/>
      <c r="D353" s="86"/>
    </row>
    <row r="354" spans="2:4" x14ac:dyDescent="0.3">
      <c r="B354" s="10"/>
      <c r="C354" s="10"/>
      <c r="D354" s="86"/>
    </row>
    <row r="355" spans="2:4" x14ac:dyDescent="0.3">
      <c r="B355" s="10"/>
      <c r="C355" s="10"/>
      <c r="D355" s="86"/>
    </row>
    <row r="356" spans="2:4" x14ac:dyDescent="0.3">
      <c r="B356" s="10"/>
      <c r="C356" s="10"/>
      <c r="D356" s="86"/>
    </row>
    <row r="357" spans="2:4" x14ac:dyDescent="0.3">
      <c r="B357" s="10"/>
      <c r="C357" s="10"/>
      <c r="D357" s="86"/>
    </row>
    <row r="358" spans="2:4" x14ac:dyDescent="0.3">
      <c r="B358" s="10"/>
      <c r="C358" s="10"/>
      <c r="D358" s="86"/>
    </row>
    <row r="359" spans="2:4" x14ac:dyDescent="0.3">
      <c r="B359" s="10"/>
      <c r="C359" s="10"/>
      <c r="D359" s="86"/>
    </row>
    <row r="360" spans="2:4" x14ac:dyDescent="0.3">
      <c r="B360" s="10"/>
      <c r="C360" s="10"/>
      <c r="D360" s="86"/>
    </row>
    <row r="361" spans="2:4" x14ac:dyDescent="0.3">
      <c r="B361" s="10"/>
      <c r="C361" s="10"/>
      <c r="D361" s="86"/>
    </row>
    <row r="362" spans="2:4" x14ac:dyDescent="0.3">
      <c r="B362" s="10"/>
      <c r="C362" s="10"/>
      <c r="D362" s="86"/>
    </row>
    <row r="363" spans="2:4" x14ac:dyDescent="0.3">
      <c r="B363" s="10"/>
      <c r="C363" s="10"/>
      <c r="D363" s="86"/>
    </row>
    <row r="364" spans="2:4" x14ac:dyDescent="0.3">
      <c r="B364" s="10"/>
      <c r="C364" s="10"/>
      <c r="D364" s="86"/>
    </row>
    <row r="365" spans="2:4" x14ac:dyDescent="0.3">
      <c r="B365" s="10"/>
      <c r="C365" s="10"/>
      <c r="D365" s="86"/>
    </row>
    <row r="366" spans="2:4" x14ac:dyDescent="0.3">
      <c r="B366" s="10"/>
      <c r="C366" s="10"/>
      <c r="D366" s="86"/>
    </row>
    <row r="367" spans="2:4" x14ac:dyDescent="0.3">
      <c r="B367" s="10"/>
      <c r="C367" s="10"/>
      <c r="D367" s="86"/>
    </row>
    <row r="368" spans="2:4" x14ac:dyDescent="0.3">
      <c r="B368" s="10"/>
      <c r="C368" s="10"/>
      <c r="D368" s="86"/>
    </row>
    <row r="369" spans="2:4" x14ac:dyDescent="0.3">
      <c r="B369" s="10"/>
      <c r="C369" s="10"/>
      <c r="D369" s="86"/>
    </row>
    <row r="370" spans="2:4" x14ac:dyDescent="0.3">
      <c r="B370" s="10"/>
      <c r="C370" s="10"/>
      <c r="D370" s="86"/>
    </row>
    <row r="371" spans="2:4" x14ac:dyDescent="0.3">
      <c r="B371" s="10"/>
      <c r="C371" s="10"/>
      <c r="D371" s="86"/>
    </row>
    <row r="372" spans="2:4" x14ac:dyDescent="0.3">
      <c r="B372" s="10"/>
      <c r="C372" s="10"/>
      <c r="D372" s="86"/>
    </row>
    <row r="373" spans="2:4" x14ac:dyDescent="0.3">
      <c r="B373" s="10"/>
      <c r="C373" s="10"/>
      <c r="D373" s="86"/>
    </row>
    <row r="374" spans="2:4" x14ac:dyDescent="0.3">
      <c r="B374" s="10"/>
      <c r="C374" s="10"/>
      <c r="D374" s="86"/>
    </row>
    <row r="375" spans="2:4" x14ac:dyDescent="0.3">
      <c r="B375" s="10"/>
      <c r="C375" s="10"/>
      <c r="D375" s="86"/>
    </row>
    <row r="376" spans="2:4" x14ac:dyDescent="0.3">
      <c r="B376" s="10"/>
      <c r="C376" s="10"/>
      <c r="D376" s="86"/>
    </row>
    <row r="377" spans="2:4" x14ac:dyDescent="0.3">
      <c r="B377" s="10"/>
      <c r="C377" s="10"/>
      <c r="D377" s="86"/>
    </row>
    <row r="378" spans="2:4" x14ac:dyDescent="0.3">
      <c r="B378" s="10"/>
      <c r="C378" s="10"/>
      <c r="D378" s="86"/>
    </row>
    <row r="379" spans="2:4" x14ac:dyDescent="0.3">
      <c r="B379" s="10"/>
      <c r="C379" s="10"/>
      <c r="D379" s="86"/>
    </row>
    <row r="380" spans="2:4" x14ac:dyDescent="0.3">
      <c r="B380" s="10"/>
      <c r="C380" s="10"/>
      <c r="D380" s="86"/>
    </row>
    <row r="381" spans="2:4" x14ac:dyDescent="0.3">
      <c r="B381" s="10"/>
      <c r="C381" s="10"/>
      <c r="D381" s="86"/>
    </row>
    <row r="382" spans="2:4" x14ac:dyDescent="0.3">
      <c r="B382" s="10"/>
      <c r="C382" s="10"/>
      <c r="D382" s="86"/>
    </row>
    <row r="383" spans="2:4" x14ac:dyDescent="0.3">
      <c r="B383" s="10"/>
      <c r="C383" s="10"/>
      <c r="D383" s="86"/>
    </row>
    <row r="384" spans="2:4" x14ac:dyDescent="0.3">
      <c r="B384" s="10"/>
      <c r="C384" s="10"/>
      <c r="D384" s="86"/>
    </row>
    <row r="385" spans="2:4" x14ac:dyDescent="0.3">
      <c r="B385" s="10"/>
      <c r="C385" s="10"/>
      <c r="D385" s="86"/>
    </row>
    <row r="386" spans="2:4" x14ac:dyDescent="0.3">
      <c r="B386" s="10"/>
      <c r="C386" s="10"/>
      <c r="D386" s="86"/>
    </row>
    <row r="387" spans="2:4" x14ac:dyDescent="0.3">
      <c r="B387" s="10"/>
      <c r="C387" s="10"/>
      <c r="D387" s="86"/>
    </row>
    <row r="388" spans="2:4" x14ac:dyDescent="0.3">
      <c r="B388" s="10"/>
      <c r="C388" s="10"/>
      <c r="D388" s="86"/>
    </row>
    <row r="389" spans="2:4" x14ac:dyDescent="0.3">
      <c r="B389" s="10"/>
      <c r="C389" s="10"/>
      <c r="D389" s="86"/>
    </row>
    <row r="390" spans="2:4" x14ac:dyDescent="0.3">
      <c r="B390" s="10"/>
      <c r="C390" s="10"/>
      <c r="D390" s="86"/>
    </row>
    <row r="391" spans="2:4" x14ac:dyDescent="0.3">
      <c r="B391" s="10"/>
      <c r="C391" s="10"/>
      <c r="D391" s="86"/>
    </row>
    <row r="392" spans="2:4" x14ac:dyDescent="0.3">
      <c r="B392" s="10"/>
      <c r="C392" s="10"/>
      <c r="D392" s="86"/>
    </row>
    <row r="393" spans="2:4" x14ac:dyDescent="0.3">
      <c r="B393" s="10"/>
      <c r="C393" s="10"/>
      <c r="D393" s="86"/>
    </row>
    <row r="394" spans="2:4" x14ac:dyDescent="0.3">
      <c r="B394" s="10"/>
      <c r="C394" s="10"/>
      <c r="D394" s="86"/>
    </row>
    <row r="395" spans="2:4" x14ac:dyDescent="0.3">
      <c r="B395" s="10"/>
      <c r="C395" s="10"/>
      <c r="D395" s="86"/>
    </row>
    <row r="396" spans="2:4" x14ac:dyDescent="0.3">
      <c r="B396" s="10"/>
      <c r="C396" s="10"/>
      <c r="D396" s="86"/>
    </row>
    <row r="397" spans="2:4" x14ac:dyDescent="0.3">
      <c r="B397" s="10"/>
      <c r="C397" s="10"/>
      <c r="D397" s="86"/>
    </row>
    <row r="398" spans="2:4" x14ac:dyDescent="0.3">
      <c r="B398" s="10"/>
      <c r="C398" s="10"/>
      <c r="D398" s="86"/>
    </row>
    <row r="399" spans="2:4" x14ac:dyDescent="0.3">
      <c r="B399" s="10"/>
      <c r="C399" s="10"/>
      <c r="D399" s="86"/>
    </row>
    <row r="400" spans="2:4" x14ac:dyDescent="0.3">
      <c r="B400" s="10"/>
      <c r="C400" s="10"/>
      <c r="D400" s="86"/>
    </row>
    <row r="401" spans="2:4" x14ac:dyDescent="0.3">
      <c r="B401" s="10"/>
      <c r="C401" s="10"/>
      <c r="D401" s="86"/>
    </row>
    <row r="402" spans="2:4" x14ac:dyDescent="0.3">
      <c r="B402" s="10"/>
      <c r="C402" s="10"/>
      <c r="D402" s="86"/>
    </row>
    <row r="403" spans="2:4" x14ac:dyDescent="0.3">
      <c r="B403" s="10"/>
      <c r="C403" s="10"/>
      <c r="D403" s="86"/>
    </row>
    <row r="404" spans="2:4" x14ac:dyDescent="0.3">
      <c r="B404" s="10"/>
      <c r="C404" s="10"/>
      <c r="D404" s="86"/>
    </row>
    <row r="405" spans="2:4" x14ac:dyDescent="0.3">
      <c r="B405" s="10"/>
      <c r="C405" s="10"/>
      <c r="D405" s="86"/>
    </row>
    <row r="406" spans="2:4" x14ac:dyDescent="0.3">
      <c r="B406" s="10"/>
      <c r="C406" s="10"/>
      <c r="D406" s="86"/>
    </row>
    <row r="407" spans="2:4" x14ac:dyDescent="0.3">
      <c r="B407" s="10"/>
      <c r="C407" s="10"/>
      <c r="D407" s="86"/>
    </row>
    <row r="408" spans="2:4" x14ac:dyDescent="0.3">
      <c r="B408" s="10"/>
      <c r="C408" s="10"/>
      <c r="D408" s="86"/>
    </row>
    <row r="409" spans="2:4" x14ac:dyDescent="0.3">
      <c r="B409" s="10"/>
      <c r="C409" s="10"/>
      <c r="D409" s="86"/>
    </row>
    <row r="410" spans="2:4" x14ac:dyDescent="0.3">
      <c r="B410" s="10"/>
      <c r="C410" s="10"/>
      <c r="D410" s="86"/>
    </row>
    <row r="411" spans="2:4" x14ac:dyDescent="0.3">
      <c r="B411" s="10"/>
      <c r="C411" s="10"/>
      <c r="D411" s="86"/>
    </row>
    <row r="412" spans="2:4" x14ac:dyDescent="0.3">
      <c r="B412" s="10"/>
      <c r="C412" s="10"/>
      <c r="D412" s="86"/>
    </row>
    <row r="413" spans="2:4" x14ac:dyDescent="0.3">
      <c r="B413" s="10"/>
      <c r="C413" s="10"/>
      <c r="D413" s="86"/>
    </row>
    <row r="414" spans="2:4" x14ac:dyDescent="0.3">
      <c r="B414" s="10"/>
      <c r="C414" s="10"/>
      <c r="D414" s="86"/>
    </row>
    <row r="415" spans="2:4" x14ac:dyDescent="0.3">
      <c r="B415" s="10"/>
      <c r="C415" s="10"/>
      <c r="D415" s="86"/>
    </row>
    <row r="416" spans="2:4" x14ac:dyDescent="0.3">
      <c r="B416" s="10"/>
      <c r="C416" s="10"/>
      <c r="D416" s="86"/>
    </row>
    <row r="417" spans="2:4" x14ac:dyDescent="0.3">
      <c r="B417" s="10"/>
      <c r="C417" s="10"/>
      <c r="D417" s="86"/>
    </row>
    <row r="418" spans="2:4" x14ac:dyDescent="0.3">
      <c r="B418" s="10"/>
      <c r="C418" s="10"/>
      <c r="D418" s="86"/>
    </row>
    <row r="419" spans="2:4" x14ac:dyDescent="0.3">
      <c r="B419" s="10"/>
      <c r="C419" s="10"/>
      <c r="D419" s="86"/>
    </row>
    <row r="420" spans="2:4" x14ac:dyDescent="0.3">
      <c r="B420" s="10"/>
      <c r="C420" s="10"/>
      <c r="D420" s="86"/>
    </row>
    <row r="421" spans="2:4" x14ac:dyDescent="0.3">
      <c r="B421" s="10"/>
      <c r="C421" s="10"/>
      <c r="D421" s="86"/>
    </row>
    <row r="422" spans="2:4" x14ac:dyDescent="0.3">
      <c r="B422" s="10"/>
      <c r="C422" s="10"/>
      <c r="D422" s="86"/>
    </row>
    <row r="423" spans="2:4" x14ac:dyDescent="0.3">
      <c r="B423" s="10"/>
      <c r="C423" s="10"/>
      <c r="D423" s="86"/>
    </row>
    <row r="424" spans="2:4" x14ac:dyDescent="0.3">
      <c r="B424" s="10"/>
      <c r="C424" s="10"/>
      <c r="D424" s="86"/>
    </row>
    <row r="425" spans="2:4" x14ac:dyDescent="0.3">
      <c r="B425" s="10"/>
      <c r="C425" s="10"/>
      <c r="D425" s="86"/>
    </row>
    <row r="426" spans="2:4" x14ac:dyDescent="0.3">
      <c r="B426" s="10"/>
      <c r="C426" s="10"/>
      <c r="D426" s="86"/>
    </row>
    <row r="427" spans="2:4" x14ac:dyDescent="0.3">
      <c r="B427" s="10"/>
      <c r="C427" s="10"/>
      <c r="D427" s="86"/>
    </row>
    <row r="428" spans="2:4" x14ac:dyDescent="0.3">
      <c r="B428" s="10"/>
      <c r="C428" s="10"/>
      <c r="D428" s="86"/>
    </row>
    <row r="429" spans="2:4" x14ac:dyDescent="0.3">
      <c r="B429" s="10"/>
      <c r="C429" s="10"/>
      <c r="D429" s="86"/>
    </row>
    <row r="430" spans="2:4" x14ac:dyDescent="0.3">
      <c r="B430" s="10"/>
      <c r="C430" s="10"/>
      <c r="D430" s="86"/>
    </row>
    <row r="431" spans="2:4" x14ac:dyDescent="0.3">
      <c r="B431" s="10"/>
      <c r="C431" s="10"/>
      <c r="D431" s="86"/>
    </row>
    <row r="432" spans="2:4" x14ac:dyDescent="0.3">
      <c r="B432" s="10"/>
      <c r="C432" s="10"/>
      <c r="D432" s="86"/>
    </row>
    <row r="433" spans="2:4" x14ac:dyDescent="0.3">
      <c r="B433" s="10"/>
      <c r="C433" s="10"/>
      <c r="D433" s="86"/>
    </row>
    <row r="434" spans="2:4" x14ac:dyDescent="0.3">
      <c r="B434" s="10"/>
      <c r="C434" s="10"/>
      <c r="D434" s="86"/>
    </row>
    <row r="435" spans="2:4" x14ac:dyDescent="0.3">
      <c r="B435" s="10"/>
      <c r="C435" s="10"/>
      <c r="D435" s="86"/>
    </row>
    <row r="436" spans="2:4" x14ac:dyDescent="0.3">
      <c r="B436" s="10"/>
      <c r="C436" s="10"/>
      <c r="D436" s="86"/>
    </row>
    <row r="437" spans="2:4" x14ac:dyDescent="0.3">
      <c r="B437" s="10"/>
      <c r="C437" s="10"/>
      <c r="D437" s="86"/>
    </row>
    <row r="438" spans="2:4" x14ac:dyDescent="0.3">
      <c r="B438" s="10"/>
      <c r="C438" s="10"/>
      <c r="D438" s="86"/>
    </row>
    <row r="439" spans="2:4" x14ac:dyDescent="0.3">
      <c r="B439" s="10"/>
      <c r="C439" s="10"/>
      <c r="D439" s="86"/>
    </row>
    <row r="440" spans="2:4" x14ac:dyDescent="0.3">
      <c r="B440" s="10"/>
      <c r="C440" s="10"/>
      <c r="D440" s="86"/>
    </row>
    <row r="441" spans="2:4" x14ac:dyDescent="0.3">
      <c r="B441" s="10"/>
      <c r="C441" s="10"/>
      <c r="D441" s="86"/>
    </row>
    <row r="442" spans="2:4" x14ac:dyDescent="0.3">
      <c r="B442" s="10"/>
      <c r="C442" s="10"/>
      <c r="D442" s="86"/>
    </row>
    <row r="443" spans="2:4" x14ac:dyDescent="0.3">
      <c r="B443" s="10"/>
      <c r="C443" s="10"/>
      <c r="D443" s="86"/>
    </row>
    <row r="444" spans="2:4" x14ac:dyDescent="0.3">
      <c r="B444" s="10"/>
      <c r="C444" s="10"/>
      <c r="D444" s="86"/>
    </row>
    <row r="445" spans="2:4" x14ac:dyDescent="0.3">
      <c r="B445" s="10"/>
      <c r="C445" s="10"/>
      <c r="D445" s="86"/>
    </row>
    <row r="446" spans="2:4" x14ac:dyDescent="0.3">
      <c r="B446" s="10"/>
      <c r="C446" s="10"/>
      <c r="D446" s="86"/>
    </row>
    <row r="447" spans="2:4" x14ac:dyDescent="0.3">
      <c r="B447" s="10"/>
      <c r="C447" s="10"/>
      <c r="D447" s="86"/>
    </row>
    <row r="448" spans="2:4" x14ac:dyDescent="0.3">
      <c r="B448" s="10"/>
      <c r="C448" s="10"/>
      <c r="D448" s="86"/>
    </row>
    <row r="449" spans="2:4" x14ac:dyDescent="0.3">
      <c r="B449" s="10"/>
      <c r="C449" s="10"/>
      <c r="D449" s="86"/>
    </row>
    <row r="450" spans="2:4" x14ac:dyDescent="0.3">
      <c r="B450" s="10"/>
      <c r="C450" s="10"/>
      <c r="D450" s="86"/>
    </row>
    <row r="451" spans="2:4" x14ac:dyDescent="0.3">
      <c r="B451" s="10"/>
      <c r="C451" s="10"/>
      <c r="D451" s="86"/>
    </row>
    <row r="452" spans="2:4" x14ac:dyDescent="0.3">
      <c r="B452" s="10"/>
      <c r="C452" s="10"/>
      <c r="D452" s="86"/>
    </row>
    <row r="453" spans="2:4" x14ac:dyDescent="0.3">
      <c r="B453" s="10"/>
      <c r="C453" s="10"/>
      <c r="D453" s="86"/>
    </row>
    <row r="454" spans="2:4" x14ac:dyDescent="0.3">
      <c r="B454" s="10"/>
      <c r="C454" s="10"/>
      <c r="D454" s="86"/>
    </row>
    <row r="455" spans="2:4" x14ac:dyDescent="0.3">
      <c r="B455" s="10"/>
      <c r="C455" s="10"/>
      <c r="D455" s="86"/>
    </row>
    <row r="456" spans="2:4" x14ac:dyDescent="0.3">
      <c r="B456" s="10"/>
      <c r="C456" s="10"/>
      <c r="D456" s="86"/>
    </row>
    <row r="457" spans="2:4" x14ac:dyDescent="0.3">
      <c r="B457" s="10"/>
      <c r="C457" s="10"/>
      <c r="D457" s="86"/>
    </row>
    <row r="458" spans="2:4" x14ac:dyDescent="0.3">
      <c r="B458" s="10"/>
      <c r="C458" s="10"/>
      <c r="D458" s="86"/>
    </row>
    <row r="459" spans="2:4" x14ac:dyDescent="0.3">
      <c r="B459" s="10"/>
      <c r="C459" s="10"/>
      <c r="D459" s="86"/>
    </row>
    <row r="460" spans="2:4" x14ac:dyDescent="0.3">
      <c r="B460" s="10"/>
      <c r="C460" s="10"/>
      <c r="D460" s="86"/>
    </row>
    <row r="461" spans="2:4" x14ac:dyDescent="0.3">
      <c r="B461" s="10"/>
      <c r="C461" s="10"/>
      <c r="D461" s="86"/>
    </row>
    <row r="462" spans="2:4" x14ac:dyDescent="0.3">
      <c r="B462" s="10"/>
      <c r="C462" s="10"/>
      <c r="D462" s="86"/>
    </row>
    <row r="463" spans="2:4" x14ac:dyDescent="0.3">
      <c r="B463" s="10"/>
      <c r="C463" s="10"/>
      <c r="D463" s="86"/>
    </row>
    <row r="464" spans="2:4" x14ac:dyDescent="0.3">
      <c r="B464" s="10"/>
      <c r="C464" s="10"/>
      <c r="D464" s="86"/>
    </row>
    <row r="465" spans="2:4" x14ac:dyDescent="0.3">
      <c r="B465" s="10"/>
      <c r="C465" s="10"/>
      <c r="D465" s="86"/>
    </row>
    <row r="466" spans="2:4" x14ac:dyDescent="0.3">
      <c r="B466" s="10"/>
      <c r="C466" s="10"/>
      <c r="D466" s="86"/>
    </row>
    <row r="467" spans="2:4" x14ac:dyDescent="0.3">
      <c r="B467" s="10"/>
      <c r="C467" s="10"/>
      <c r="D467" s="86"/>
    </row>
    <row r="468" spans="2:4" x14ac:dyDescent="0.3">
      <c r="B468" s="10"/>
      <c r="C468" s="10"/>
      <c r="D468" s="86"/>
    </row>
    <row r="469" spans="2:4" x14ac:dyDescent="0.3">
      <c r="B469" s="10"/>
      <c r="C469" s="10"/>
      <c r="D469" s="86"/>
    </row>
    <row r="470" spans="2:4" x14ac:dyDescent="0.3">
      <c r="B470" s="10"/>
      <c r="C470" s="10"/>
      <c r="D470" s="86"/>
    </row>
    <row r="471" spans="2:4" x14ac:dyDescent="0.3">
      <c r="B471" s="10"/>
      <c r="C471" s="10"/>
      <c r="D471" s="86"/>
    </row>
    <row r="472" spans="2:4" x14ac:dyDescent="0.3">
      <c r="B472" s="10"/>
      <c r="C472" s="10"/>
      <c r="D472" s="86"/>
    </row>
    <row r="473" spans="2:4" x14ac:dyDescent="0.3">
      <c r="B473" s="10"/>
      <c r="C473" s="10"/>
      <c r="D473" s="86"/>
    </row>
    <row r="474" spans="2:4" x14ac:dyDescent="0.3">
      <c r="B474" s="10"/>
      <c r="C474" s="10"/>
      <c r="D474" s="86"/>
    </row>
    <row r="475" spans="2:4" x14ac:dyDescent="0.3">
      <c r="B475" s="10"/>
      <c r="C475" s="10"/>
      <c r="D475" s="86"/>
    </row>
    <row r="476" spans="2:4" x14ac:dyDescent="0.3">
      <c r="B476" s="10"/>
      <c r="C476" s="10"/>
      <c r="D476" s="86"/>
    </row>
    <row r="477" spans="2:4" x14ac:dyDescent="0.3">
      <c r="B477" s="10"/>
      <c r="C477" s="10"/>
      <c r="D477" s="86"/>
    </row>
    <row r="478" spans="2:4" x14ac:dyDescent="0.3">
      <c r="B478" s="10"/>
      <c r="C478" s="10"/>
      <c r="D478" s="86"/>
    </row>
    <row r="479" spans="2:4" x14ac:dyDescent="0.3">
      <c r="B479" s="10"/>
      <c r="C479" s="10"/>
      <c r="D479" s="86"/>
    </row>
    <row r="480" spans="2:4" x14ac:dyDescent="0.3">
      <c r="B480" s="10"/>
      <c r="C480" s="10"/>
      <c r="D480" s="86"/>
    </row>
    <row r="481" spans="2:4" x14ac:dyDescent="0.3">
      <c r="B481" s="10"/>
      <c r="C481" s="10"/>
      <c r="D481" s="86"/>
    </row>
    <row r="482" spans="2:4" x14ac:dyDescent="0.3">
      <c r="B482" s="10"/>
      <c r="C482" s="10"/>
      <c r="D482" s="86"/>
    </row>
    <row r="483" spans="2:4" x14ac:dyDescent="0.3">
      <c r="B483" s="10"/>
      <c r="C483" s="10"/>
      <c r="D483" s="86"/>
    </row>
    <row r="484" spans="2:4" x14ac:dyDescent="0.3">
      <c r="B484" s="10"/>
      <c r="C484" s="10"/>
      <c r="D484" s="86"/>
    </row>
    <row r="485" spans="2:4" x14ac:dyDescent="0.3">
      <c r="B485" s="10"/>
      <c r="C485" s="10"/>
      <c r="D485" s="86"/>
    </row>
    <row r="486" spans="2:4" x14ac:dyDescent="0.3">
      <c r="B486" s="10"/>
      <c r="C486" s="10"/>
      <c r="D486" s="86"/>
    </row>
    <row r="487" spans="2:4" x14ac:dyDescent="0.3">
      <c r="B487" s="10"/>
      <c r="C487" s="10"/>
      <c r="D487" s="86"/>
    </row>
    <row r="488" spans="2:4" x14ac:dyDescent="0.3">
      <c r="B488" s="10"/>
      <c r="C488" s="10"/>
      <c r="D488" s="86"/>
    </row>
    <row r="489" spans="2:4" x14ac:dyDescent="0.3">
      <c r="B489" s="10"/>
      <c r="C489" s="10"/>
      <c r="D489" s="86"/>
    </row>
    <row r="490" spans="2:4" x14ac:dyDescent="0.3">
      <c r="B490" s="10"/>
      <c r="C490" s="10"/>
      <c r="D490" s="86"/>
    </row>
    <row r="491" spans="2:4" x14ac:dyDescent="0.3">
      <c r="B491" s="10"/>
      <c r="C491" s="10"/>
      <c r="D491" s="86"/>
    </row>
    <row r="492" spans="2:4" x14ac:dyDescent="0.3">
      <c r="B492" s="10"/>
      <c r="C492" s="10"/>
      <c r="D492" s="86"/>
    </row>
    <row r="493" spans="2:4" x14ac:dyDescent="0.3">
      <c r="B493" s="10"/>
      <c r="C493" s="10"/>
      <c r="D493" s="86"/>
    </row>
    <row r="494" spans="2:4" x14ac:dyDescent="0.3">
      <c r="B494" s="10"/>
      <c r="C494" s="10"/>
      <c r="D494" s="86"/>
    </row>
    <row r="495" spans="2:4" x14ac:dyDescent="0.3">
      <c r="B495" s="10"/>
      <c r="C495" s="10"/>
      <c r="D495" s="86"/>
    </row>
    <row r="496" spans="2:4" x14ac:dyDescent="0.3">
      <c r="B496" s="10"/>
      <c r="C496" s="10"/>
      <c r="D496" s="86"/>
    </row>
    <row r="497" spans="2:4" x14ac:dyDescent="0.3">
      <c r="B497" s="10"/>
      <c r="C497" s="10"/>
      <c r="D497" s="86"/>
    </row>
    <row r="498" spans="2:4" x14ac:dyDescent="0.3">
      <c r="B498" s="10"/>
      <c r="C498" s="10"/>
      <c r="D498" s="86"/>
    </row>
    <row r="499" spans="2:4" x14ac:dyDescent="0.3">
      <c r="B499" s="10"/>
      <c r="C499" s="10"/>
      <c r="D499" s="86"/>
    </row>
    <row r="500" spans="2:4" x14ac:dyDescent="0.3">
      <c r="B500" s="10"/>
      <c r="C500" s="10"/>
      <c r="D500" s="86"/>
    </row>
    <row r="501" spans="2:4" x14ac:dyDescent="0.3">
      <c r="B501" s="10"/>
      <c r="C501" s="10"/>
      <c r="D501" s="86"/>
    </row>
    <row r="502" spans="2:4" x14ac:dyDescent="0.3">
      <c r="B502" s="10"/>
      <c r="C502" s="10"/>
      <c r="D502" s="86"/>
    </row>
    <row r="503" spans="2:4" x14ac:dyDescent="0.3">
      <c r="B503" s="10"/>
      <c r="C503" s="10"/>
      <c r="D503" s="86"/>
    </row>
    <row r="504" spans="2:4" x14ac:dyDescent="0.3">
      <c r="B504" s="10"/>
      <c r="C504" s="10"/>
      <c r="D504" s="86"/>
    </row>
    <row r="505" spans="2:4" x14ac:dyDescent="0.3">
      <c r="B505" s="10"/>
      <c r="C505" s="10"/>
      <c r="D505" s="86"/>
    </row>
    <row r="506" spans="2:4" x14ac:dyDescent="0.3">
      <c r="B506" s="10"/>
      <c r="C506" s="10"/>
      <c r="D506" s="86"/>
    </row>
    <row r="507" spans="2:4" x14ac:dyDescent="0.3">
      <c r="B507" s="10"/>
      <c r="C507" s="10"/>
      <c r="D507" s="86"/>
    </row>
    <row r="508" spans="2:4" x14ac:dyDescent="0.3">
      <c r="B508" s="10"/>
      <c r="C508" s="10"/>
      <c r="D508" s="86"/>
    </row>
    <row r="509" spans="2:4" x14ac:dyDescent="0.3">
      <c r="B509" s="10"/>
      <c r="C509" s="10"/>
      <c r="D509" s="86"/>
    </row>
    <row r="510" spans="2:4" x14ac:dyDescent="0.3">
      <c r="B510" s="10"/>
      <c r="C510" s="10"/>
      <c r="D510" s="86"/>
    </row>
    <row r="511" spans="2:4" x14ac:dyDescent="0.3">
      <c r="B511" s="10"/>
      <c r="C511" s="10"/>
      <c r="D511" s="86"/>
    </row>
    <row r="512" spans="2:4" x14ac:dyDescent="0.3">
      <c r="B512" s="10"/>
      <c r="C512" s="10"/>
      <c r="D512" s="86"/>
    </row>
    <row r="513" spans="2:4" x14ac:dyDescent="0.3">
      <c r="B513" s="10"/>
      <c r="C513" s="10"/>
      <c r="D513" s="86"/>
    </row>
    <row r="514" spans="2:4" x14ac:dyDescent="0.3">
      <c r="B514" s="10"/>
      <c r="C514" s="10"/>
      <c r="D514" s="86"/>
    </row>
    <row r="515" spans="2:4" x14ac:dyDescent="0.3">
      <c r="B515" s="10"/>
      <c r="C515" s="10"/>
      <c r="D515" s="86"/>
    </row>
    <row r="516" spans="2:4" x14ac:dyDescent="0.3">
      <c r="B516" s="10"/>
      <c r="C516" s="10"/>
      <c r="D516" s="86"/>
    </row>
    <row r="517" spans="2:4" x14ac:dyDescent="0.3">
      <c r="B517" s="10"/>
      <c r="C517" s="10"/>
      <c r="D517" s="86"/>
    </row>
    <row r="518" spans="2:4" x14ac:dyDescent="0.3">
      <c r="B518" s="10"/>
      <c r="C518" s="10"/>
      <c r="D518" s="86"/>
    </row>
    <row r="519" spans="2:4" x14ac:dyDescent="0.3">
      <c r="B519" s="10"/>
      <c r="C519" s="10"/>
      <c r="D519" s="86"/>
    </row>
    <row r="520" spans="2:4" x14ac:dyDescent="0.3">
      <c r="B520" s="10"/>
      <c r="C520" s="10"/>
      <c r="D520" s="86"/>
    </row>
    <row r="521" spans="2:4" x14ac:dyDescent="0.3">
      <c r="B521" s="10"/>
      <c r="C521" s="10"/>
      <c r="D521" s="86"/>
    </row>
    <row r="522" spans="2:4" x14ac:dyDescent="0.3">
      <c r="B522" s="10"/>
      <c r="C522" s="10"/>
      <c r="D522" s="86"/>
    </row>
    <row r="523" spans="2:4" x14ac:dyDescent="0.3">
      <c r="B523" s="10"/>
      <c r="C523" s="10"/>
      <c r="D523" s="86"/>
    </row>
    <row r="524" spans="2:4" x14ac:dyDescent="0.3">
      <c r="B524" s="10"/>
      <c r="C524" s="10"/>
      <c r="D524" s="86"/>
    </row>
    <row r="525" spans="2:4" x14ac:dyDescent="0.3">
      <c r="B525" s="10"/>
      <c r="C525" s="10"/>
      <c r="D525" s="86"/>
    </row>
    <row r="526" spans="2:4" x14ac:dyDescent="0.3">
      <c r="B526" s="10"/>
      <c r="C526" s="10"/>
      <c r="D526" s="86"/>
    </row>
    <row r="527" spans="2:4" x14ac:dyDescent="0.3">
      <c r="B527" s="10"/>
      <c r="C527" s="10"/>
      <c r="D527" s="86"/>
    </row>
    <row r="528" spans="2:4" x14ac:dyDescent="0.3">
      <c r="B528" s="10"/>
      <c r="C528" s="10"/>
      <c r="D528" s="86"/>
    </row>
    <row r="529" spans="2:4" x14ac:dyDescent="0.3">
      <c r="B529" s="10"/>
      <c r="C529" s="10"/>
      <c r="D529" s="86"/>
    </row>
    <row r="530" spans="2:4" x14ac:dyDescent="0.3">
      <c r="B530" s="10"/>
      <c r="C530" s="10"/>
      <c r="D530" s="86"/>
    </row>
    <row r="531" spans="2:4" x14ac:dyDescent="0.3">
      <c r="B531" s="10"/>
      <c r="C531" s="10"/>
      <c r="D531" s="86"/>
    </row>
    <row r="532" spans="2:4" x14ac:dyDescent="0.3">
      <c r="B532" s="10"/>
      <c r="C532" s="10"/>
      <c r="D532" s="86"/>
    </row>
    <row r="533" spans="2:4" x14ac:dyDescent="0.3">
      <c r="B533" s="10"/>
      <c r="C533" s="10"/>
      <c r="D533" s="86"/>
    </row>
    <row r="534" spans="2:4" x14ac:dyDescent="0.3">
      <c r="B534" s="10"/>
      <c r="C534" s="10"/>
      <c r="D534" s="86"/>
    </row>
    <row r="535" spans="2:4" x14ac:dyDescent="0.3">
      <c r="B535" s="10"/>
      <c r="C535" s="10"/>
      <c r="D535" s="86"/>
    </row>
    <row r="536" spans="2:4" x14ac:dyDescent="0.3">
      <c r="B536" s="10"/>
      <c r="C536" s="10"/>
      <c r="D536" s="86"/>
    </row>
    <row r="537" spans="2:4" x14ac:dyDescent="0.3">
      <c r="B537" s="10"/>
      <c r="C537" s="10"/>
      <c r="D537" s="86"/>
    </row>
    <row r="538" spans="2:4" x14ac:dyDescent="0.3">
      <c r="B538" s="10"/>
      <c r="C538" s="10"/>
      <c r="D538" s="86"/>
    </row>
    <row r="539" spans="2:4" x14ac:dyDescent="0.3">
      <c r="B539" s="10"/>
      <c r="C539" s="10"/>
      <c r="D539" s="86"/>
    </row>
    <row r="540" spans="2:4" x14ac:dyDescent="0.3">
      <c r="B540" s="10"/>
      <c r="C540" s="10"/>
      <c r="D540" s="86"/>
    </row>
    <row r="541" spans="2:4" x14ac:dyDescent="0.3">
      <c r="B541" s="10"/>
      <c r="C541" s="10"/>
      <c r="D541" s="86"/>
    </row>
    <row r="542" spans="2:4" x14ac:dyDescent="0.3">
      <c r="B542" s="10"/>
      <c r="C542" s="10"/>
      <c r="D542" s="86"/>
    </row>
    <row r="543" spans="2:4" x14ac:dyDescent="0.3">
      <c r="B543" s="10"/>
      <c r="C543" s="10"/>
      <c r="D543" s="86"/>
    </row>
    <row r="544" spans="2:4" x14ac:dyDescent="0.3">
      <c r="B544" s="10"/>
      <c r="C544" s="10"/>
      <c r="D544" s="86"/>
    </row>
    <row r="545" spans="2:4" x14ac:dyDescent="0.3">
      <c r="B545" s="10"/>
      <c r="C545" s="10"/>
      <c r="D545" s="86"/>
    </row>
    <row r="546" spans="2:4" x14ac:dyDescent="0.3">
      <c r="B546" s="10"/>
      <c r="C546" s="10"/>
      <c r="D546" s="86"/>
    </row>
    <row r="547" spans="2:4" x14ac:dyDescent="0.3">
      <c r="B547" s="10"/>
      <c r="C547" s="10"/>
      <c r="D547" s="86"/>
    </row>
    <row r="548" spans="2:4" x14ac:dyDescent="0.3">
      <c r="B548" s="10"/>
      <c r="C548" s="10"/>
      <c r="D548" s="86"/>
    </row>
    <row r="549" spans="2:4" x14ac:dyDescent="0.3">
      <c r="B549" s="10"/>
      <c r="C549" s="10"/>
      <c r="D549" s="86"/>
    </row>
    <row r="550" spans="2:4" x14ac:dyDescent="0.3">
      <c r="B550" s="10"/>
      <c r="C550" s="10"/>
      <c r="D550" s="86"/>
    </row>
    <row r="551" spans="2:4" x14ac:dyDescent="0.3">
      <c r="B551" s="10"/>
      <c r="C551" s="10"/>
      <c r="D551" s="86"/>
    </row>
    <row r="552" spans="2:4" x14ac:dyDescent="0.3">
      <c r="B552" s="10"/>
      <c r="C552" s="10"/>
      <c r="D552" s="86"/>
    </row>
    <row r="553" spans="2:4" x14ac:dyDescent="0.3">
      <c r="B553" s="10"/>
      <c r="C553" s="10"/>
      <c r="D553" s="86"/>
    </row>
    <row r="554" spans="2:4" x14ac:dyDescent="0.3">
      <c r="B554" s="10"/>
      <c r="C554" s="10"/>
      <c r="D554" s="86"/>
    </row>
    <row r="555" spans="2:4" x14ac:dyDescent="0.3">
      <c r="B555" s="10"/>
      <c r="C555" s="10"/>
      <c r="D555" s="86"/>
    </row>
    <row r="556" spans="2:4" x14ac:dyDescent="0.3">
      <c r="B556" s="10"/>
      <c r="C556" s="10"/>
      <c r="D556" s="86"/>
    </row>
    <row r="557" spans="2:4" x14ac:dyDescent="0.3">
      <c r="B557" s="10"/>
      <c r="C557" s="10"/>
      <c r="D557" s="86"/>
    </row>
    <row r="558" spans="2:4" x14ac:dyDescent="0.3">
      <c r="B558" s="10"/>
      <c r="C558" s="10"/>
      <c r="D558" s="86"/>
    </row>
    <row r="559" spans="2:4" x14ac:dyDescent="0.3">
      <c r="B559" s="10"/>
      <c r="C559" s="10"/>
      <c r="D559" s="86"/>
    </row>
    <row r="560" spans="2:4" x14ac:dyDescent="0.3">
      <c r="B560" s="10"/>
      <c r="C560" s="10"/>
      <c r="D560" s="86"/>
    </row>
    <row r="561" spans="2:4" x14ac:dyDescent="0.3">
      <c r="B561" s="10"/>
      <c r="C561" s="10"/>
      <c r="D561" s="86"/>
    </row>
    <row r="562" spans="2:4" x14ac:dyDescent="0.3">
      <c r="B562" s="10"/>
      <c r="C562" s="10"/>
      <c r="D562" s="86"/>
    </row>
    <row r="563" spans="2:4" x14ac:dyDescent="0.3">
      <c r="B563" s="10"/>
      <c r="C563" s="10"/>
      <c r="D563" s="86"/>
    </row>
    <row r="564" spans="2:4" x14ac:dyDescent="0.3">
      <c r="B564" s="10"/>
      <c r="C564" s="10"/>
      <c r="D564" s="86"/>
    </row>
    <row r="565" spans="2:4" x14ac:dyDescent="0.3">
      <c r="B565" s="10"/>
      <c r="C565" s="10"/>
      <c r="D565" s="86"/>
    </row>
    <row r="566" spans="2:4" x14ac:dyDescent="0.3">
      <c r="B566" s="10"/>
      <c r="C566" s="10"/>
      <c r="D566" s="86"/>
    </row>
    <row r="567" spans="2:4" x14ac:dyDescent="0.3">
      <c r="B567" s="10"/>
      <c r="C567" s="10"/>
      <c r="D567" s="86"/>
    </row>
    <row r="568" spans="2:4" x14ac:dyDescent="0.3">
      <c r="B568" s="10"/>
      <c r="C568" s="10"/>
      <c r="D568" s="86"/>
    </row>
    <row r="569" spans="2:4" x14ac:dyDescent="0.3">
      <c r="B569" s="10"/>
      <c r="C569" s="10"/>
      <c r="D569" s="86"/>
    </row>
    <row r="570" spans="2:4" x14ac:dyDescent="0.3">
      <c r="B570" s="10"/>
      <c r="C570" s="10"/>
      <c r="D570" s="86"/>
    </row>
    <row r="571" spans="2:4" x14ac:dyDescent="0.3">
      <c r="B571" s="10"/>
      <c r="C571" s="10"/>
      <c r="D571" s="86"/>
    </row>
    <row r="572" spans="2:4" x14ac:dyDescent="0.3">
      <c r="B572" s="10"/>
      <c r="C572" s="10"/>
      <c r="D572" s="86"/>
    </row>
    <row r="573" spans="2:4" x14ac:dyDescent="0.3">
      <c r="B573" s="10"/>
      <c r="C573" s="10"/>
      <c r="D573" s="86"/>
    </row>
    <row r="574" spans="2:4" x14ac:dyDescent="0.3">
      <c r="B574" s="10"/>
      <c r="C574" s="10"/>
      <c r="D574" s="86"/>
    </row>
    <row r="575" spans="2:4" x14ac:dyDescent="0.3">
      <c r="B575" s="10"/>
      <c r="C575" s="10"/>
      <c r="D575" s="86"/>
    </row>
    <row r="576" spans="2:4" x14ac:dyDescent="0.3">
      <c r="B576" s="10"/>
      <c r="C576" s="10"/>
      <c r="D576" s="86"/>
    </row>
    <row r="577" spans="2:4" x14ac:dyDescent="0.3">
      <c r="B577" s="10"/>
      <c r="C577" s="10"/>
      <c r="D577" s="86"/>
    </row>
    <row r="578" spans="2:4" x14ac:dyDescent="0.3">
      <c r="B578" s="10"/>
      <c r="C578" s="10"/>
      <c r="D578" s="86"/>
    </row>
    <row r="579" spans="2:4" x14ac:dyDescent="0.3">
      <c r="B579" s="10"/>
      <c r="C579" s="10"/>
      <c r="D579" s="86"/>
    </row>
    <row r="580" spans="2:4" x14ac:dyDescent="0.3">
      <c r="B580" s="10"/>
      <c r="C580" s="10"/>
      <c r="D580" s="86"/>
    </row>
    <row r="581" spans="2:4" x14ac:dyDescent="0.3">
      <c r="B581" s="10"/>
      <c r="C581" s="10"/>
      <c r="D581" s="86"/>
    </row>
    <row r="582" spans="2:4" x14ac:dyDescent="0.3">
      <c r="B582" s="10"/>
      <c r="C582" s="10"/>
      <c r="D582" s="86"/>
    </row>
    <row r="583" spans="2:4" x14ac:dyDescent="0.3">
      <c r="B583" s="10"/>
      <c r="C583" s="10"/>
      <c r="D583" s="86"/>
    </row>
    <row r="584" spans="2:4" x14ac:dyDescent="0.3">
      <c r="B584" s="10"/>
      <c r="C584" s="10"/>
      <c r="D584" s="86"/>
    </row>
    <row r="585" spans="2:4" x14ac:dyDescent="0.3">
      <c r="B585" s="10"/>
      <c r="C585" s="10"/>
      <c r="D585" s="86"/>
    </row>
    <row r="586" spans="2:4" x14ac:dyDescent="0.3">
      <c r="B586" s="10"/>
      <c r="C586" s="10"/>
      <c r="D586" s="86"/>
    </row>
    <row r="587" spans="2:4" x14ac:dyDescent="0.3">
      <c r="B587" s="10"/>
      <c r="C587" s="10"/>
      <c r="D587" s="86"/>
    </row>
    <row r="588" spans="2:4" x14ac:dyDescent="0.3">
      <c r="B588" s="10"/>
      <c r="C588" s="10"/>
      <c r="D588" s="86"/>
    </row>
    <row r="589" spans="2:4" x14ac:dyDescent="0.3">
      <c r="B589" s="10"/>
      <c r="C589" s="10"/>
      <c r="D589" s="86"/>
    </row>
    <row r="590" spans="2:4" x14ac:dyDescent="0.3">
      <c r="B590" s="10"/>
      <c r="C590" s="10"/>
      <c r="D590" s="86"/>
    </row>
    <row r="591" spans="2:4" x14ac:dyDescent="0.3">
      <c r="B591" s="10"/>
      <c r="C591" s="10"/>
      <c r="D591" s="86"/>
    </row>
    <row r="592" spans="2:4" x14ac:dyDescent="0.3">
      <c r="B592" s="10"/>
      <c r="C592" s="10"/>
      <c r="D592" s="86"/>
    </row>
    <row r="593" spans="2:4" x14ac:dyDescent="0.3">
      <c r="B593" s="10"/>
      <c r="C593" s="10"/>
      <c r="D593" s="86"/>
    </row>
    <row r="594" spans="2:4" x14ac:dyDescent="0.3">
      <c r="B594" s="10"/>
      <c r="C594" s="10"/>
      <c r="D594" s="86"/>
    </row>
    <row r="595" spans="2:4" x14ac:dyDescent="0.3">
      <c r="B595" s="10"/>
      <c r="C595" s="10"/>
      <c r="D595" s="86"/>
    </row>
    <row r="596" spans="2:4" x14ac:dyDescent="0.3">
      <c r="B596" s="10"/>
      <c r="C596" s="10"/>
      <c r="D596" s="86"/>
    </row>
    <row r="597" spans="2:4" x14ac:dyDescent="0.3">
      <c r="B597" s="10"/>
      <c r="C597" s="10"/>
      <c r="D597" s="86"/>
    </row>
    <row r="598" spans="2:4" x14ac:dyDescent="0.3">
      <c r="B598" s="10"/>
      <c r="C598" s="10"/>
      <c r="D598" s="86"/>
    </row>
    <row r="599" spans="2:4" x14ac:dyDescent="0.3">
      <c r="B599" s="10"/>
      <c r="C599" s="10"/>
      <c r="D599" s="86"/>
    </row>
    <row r="600" spans="2:4" x14ac:dyDescent="0.3">
      <c r="B600" s="10"/>
      <c r="C600" s="10"/>
      <c r="D600" s="86"/>
    </row>
    <row r="601" spans="2:4" x14ac:dyDescent="0.3">
      <c r="B601" s="10"/>
      <c r="C601" s="10"/>
      <c r="D601" s="86"/>
    </row>
    <row r="602" spans="2:4" x14ac:dyDescent="0.3">
      <c r="B602" s="10"/>
      <c r="C602" s="10"/>
      <c r="D602" s="86"/>
    </row>
    <row r="603" spans="2:4" x14ac:dyDescent="0.3">
      <c r="B603" s="10"/>
      <c r="C603" s="10"/>
      <c r="D603" s="86"/>
    </row>
    <row r="604" spans="2:4" x14ac:dyDescent="0.3">
      <c r="B604" s="10"/>
      <c r="C604" s="10"/>
      <c r="D604" s="86"/>
    </row>
    <row r="605" spans="2:4" x14ac:dyDescent="0.3">
      <c r="B605" s="10"/>
      <c r="C605" s="10"/>
      <c r="D605" s="86"/>
    </row>
    <row r="606" spans="2:4" x14ac:dyDescent="0.3">
      <c r="B606" s="10"/>
      <c r="C606" s="10"/>
      <c r="D606" s="86"/>
    </row>
    <row r="607" spans="2:4" x14ac:dyDescent="0.3">
      <c r="B607" s="10"/>
      <c r="C607" s="10"/>
      <c r="D607" s="86"/>
    </row>
    <row r="608" spans="2:4" x14ac:dyDescent="0.3">
      <c r="B608" s="10"/>
      <c r="C608" s="10"/>
      <c r="D608" s="86"/>
    </row>
    <row r="609" spans="2:4" x14ac:dyDescent="0.3">
      <c r="B609" s="10"/>
      <c r="C609" s="10"/>
      <c r="D609" s="86"/>
    </row>
    <row r="610" spans="2:4" x14ac:dyDescent="0.3">
      <c r="B610" s="10"/>
      <c r="C610" s="10"/>
      <c r="D610" s="86"/>
    </row>
    <row r="611" spans="2:4" x14ac:dyDescent="0.3">
      <c r="B611" s="10"/>
      <c r="C611" s="10"/>
      <c r="D611" s="86"/>
    </row>
    <row r="612" spans="2:4" x14ac:dyDescent="0.3">
      <c r="B612" s="10"/>
      <c r="C612" s="10"/>
      <c r="D612" s="86"/>
    </row>
    <row r="613" spans="2:4" x14ac:dyDescent="0.3">
      <c r="B613" s="10"/>
      <c r="C613" s="10"/>
      <c r="D613" s="86"/>
    </row>
    <row r="614" spans="2:4" x14ac:dyDescent="0.3">
      <c r="B614" s="10"/>
      <c r="C614" s="10"/>
      <c r="D614" s="86"/>
    </row>
    <row r="615" spans="2:4" x14ac:dyDescent="0.3">
      <c r="B615" s="10"/>
      <c r="C615" s="10"/>
      <c r="D615" s="86"/>
    </row>
    <row r="616" spans="2:4" x14ac:dyDescent="0.3">
      <c r="B616" s="10"/>
      <c r="C616" s="10"/>
      <c r="D616" s="86"/>
    </row>
    <row r="617" spans="2:4" x14ac:dyDescent="0.3">
      <c r="B617" s="10"/>
      <c r="C617" s="10"/>
      <c r="D617" s="86"/>
    </row>
    <row r="618" spans="2:4" x14ac:dyDescent="0.3">
      <c r="B618" s="10"/>
      <c r="C618" s="10"/>
      <c r="D618" s="86"/>
    </row>
    <row r="619" spans="2:4" x14ac:dyDescent="0.3">
      <c r="B619" s="10"/>
      <c r="C619" s="10"/>
      <c r="D619" s="86"/>
    </row>
    <row r="620" spans="2:4" x14ac:dyDescent="0.3">
      <c r="B620" s="10"/>
      <c r="C620" s="10"/>
      <c r="D620" s="86"/>
    </row>
    <row r="621" spans="2:4" x14ac:dyDescent="0.3">
      <c r="B621" s="10"/>
      <c r="C621" s="10"/>
      <c r="D621" s="86"/>
    </row>
    <row r="622" spans="2:4" x14ac:dyDescent="0.3">
      <c r="B622" s="10"/>
      <c r="C622" s="10"/>
      <c r="D622" s="86"/>
    </row>
    <row r="623" spans="2:4" x14ac:dyDescent="0.3">
      <c r="B623" s="10"/>
      <c r="C623" s="10"/>
      <c r="D623" s="86"/>
    </row>
    <row r="624" spans="2:4" x14ac:dyDescent="0.3">
      <c r="B624" s="10"/>
      <c r="C624" s="10"/>
      <c r="D624" s="86"/>
    </row>
    <row r="625" spans="2:4" x14ac:dyDescent="0.3">
      <c r="B625" s="10"/>
      <c r="C625" s="10"/>
      <c r="D625" s="86"/>
    </row>
    <row r="626" spans="2:4" x14ac:dyDescent="0.3">
      <c r="B626" s="10"/>
      <c r="C626" s="10"/>
      <c r="D626" s="86"/>
    </row>
    <row r="627" spans="2:4" x14ac:dyDescent="0.3">
      <c r="B627" s="10"/>
      <c r="C627" s="10"/>
      <c r="D627" s="86"/>
    </row>
    <row r="628" spans="2:4" x14ac:dyDescent="0.3">
      <c r="B628" s="10"/>
      <c r="C628" s="10"/>
      <c r="D628" s="86"/>
    </row>
    <row r="629" spans="2:4" x14ac:dyDescent="0.3">
      <c r="B629" s="10"/>
      <c r="C629" s="10"/>
      <c r="D629" s="86"/>
    </row>
    <row r="630" spans="2:4" x14ac:dyDescent="0.3">
      <c r="B630" s="10"/>
      <c r="C630" s="10"/>
      <c r="D630" s="86"/>
    </row>
    <row r="631" spans="2:4" x14ac:dyDescent="0.3">
      <c r="B631" s="10"/>
      <c r="C631" s="10"/>
      <c r="D631" s="86"/>
    </row>
    <row r="632" spans="2:4" x14ac:dyDescent="0.3">
      <c r="B632" s="10"/>
      <c r="C632" s="10"/>
      <c r="D632" s="86"/>
    </row>
    <row r="633" spans="2:4" x14ac:dyDescent="0.3">
      <c r="B633" s="10"/>
      <c r="C633" s="10"/>
      <c r="D633" s="86"/>
    </row>
    <row r="634" spans="2:4" x14ac:dyDescent="0.3">
      <c r="B634" s="10"/>
      <c r="C634" s="10"/>
      <c r="D634" s="86"/>
    </row>
    <row r="635" spans="2:4" x14ac:dyDescent="0.3">
      <c r="B635" s="10"/>
      <c r="C635" s="10"/>
      <c r="D635" s="86"/>
    </row>
    <row r="636" spans="2:4" x14ac:dyDescent="0.3">
      <c r="B636" s="10"/>
      <c r="C636" s="10"/>
      <c r="D636" s="86"/>
    </row>
    <row r="637" spans="2:4" x14ac:dyDescent="0.3">
      <c r="B637" s="10"/>
      <c r="C637" s="10"/>
      <c r="D637" s="86"/>
    </row>
    <row r="638" spans="2:4" x14ac:dyDescent="0.3">
      <c r="B638" s="10"/>
      <c r="C638" s="10"/>
      <c r="D638" s="86"/>
    </row>
    <row r="639" spans="2:4" x14ac:dyDescent="0.3">
      <c r="B639" s="10"/>
      <c r="C639" s="10"/>
      <c r="D639" s="86"/>
    </row>
    <row r="640" spans="2:4" x14ac:dyDescent="0.3">
      <c r="B640" s="10"/>
      <c r="C640" s="10"/>
      <c r="D640" s="86"/>
    </row>
    <row r="641" spans="2:4" x14ac:dyDescent="0.3">
      <c r="B641" s="10"/>
      <c r="C641" s="10"/>
      <c r="D641" s="86"/>
    </row>
    <row r="642" spans="2:4" x14ac:dyDescent="0.3">
      <c r="B642" s="10"/>
      <c r="C642" s="10"/>
      <c r="D642" s="86"/>
    </row>
    <row r="643" spans="2:4" x14ac:dyDescent="0.3">
      <c r="B643" s="10"/>
      <c r="C643" s="10"/>
      <c r="D643" s="86"/>
    </row>
    <row r="644" spans="2:4" x14ac:dyDescent="0.3">
      <c r="B644" s="10"/>
      <c r="C644" s="10"/>
      <c r="D644" s="86"/>
    </row>
    <row r="645" spans="2:4" x14ac:dyDescent="0.3">
      <c r="B645" s="10"/>
      <c r="C645" s="10"/>
      <c r="D645" s="86"/>
    </row>
    <row r="646" spans="2:4" x14ac:dyDescent="0.3">
      <c r="B646" s="10"/>
      <c r="C646" s="10"/>
      <c r="D646" s="86"/>
    </row>
    <row r="647" spans="2:4" x14ac:dyDescent="0.3">
      <c r="B647" s="10"/>
      <c r="C647" s="10"/>
      <c r="D647" s="86"/>
    </row>
    <row r="648" spans="2:4" x14ac:dyDescent="0.3">
      <c r="B648" s="10"/>
      <c r="C648" s="10"/>
      <c r="D648" s="86"/>
    </row>
    <row r="649" spans="2:4" x14ac:dyDescent="0.3">
      <c r="B649" s="10"/>
      <c r="C649" s="10"/>
      <c r="D649" s="86"/>
    </row>
    <row r="650" spans="2:4" x14ac:dyDescent="0.3">
      <c r="B650" s="10"/>
      <c r="C650" s="10"/>
      <c r="D650" s="86"/>
    </row>
    <row r="651" spans="2:4" x14ac:dyDescent="0.3">
      <c r="B651" s="10"/>
      <c r="C651" s="10"/>
      <c r="D651" s="86"/>
    </row>
    <row r="652" spans="2:4" x14ac:dyDescent="0.3">
      <c r="B652" s="10"/>
      <c r="C652" s="10"/>
      <c r="D652" s="86"/>
    </row>
    <row r="653" spans="2:4" x14ac:dyDescent="0.3">
      <c r="B653" s="10"/>
      <c r="C653" s="10"/>
      <c r="D653" s="86"/>
    </row>
    <row r="654" spans="2:4" x14ac:dyDescent="0.3">
      <c r="B654" s="10"/>
      <c r="C654" s="10"/>
      <c r="D654" s="86"/>
    </row>
    <row r="655" spans="2:4" x14ac:dyDescent="0.3">
      <c r="B655" s="10"/>
      <c r="C655" s="10"/>
      <c r="D655" s="86"/>
    </row>
    <row r="656" spans="2:4" x14ac:dyDescent="0.3">
      <c r="B656" s="10"/>
      <c r="C656" s="10"/>
      <c r="D656" s="86"/>
    </row>
    <row r="657" spans="2:4" x14ac:dyDescent="0.3">
      <c r="B657" s="10"/>
      <c r="C657" s="10"/>
      <c r="D657" s="86"/>
    </row>
    <row r="658" spans="2:4" x14ac:dyDescent="0.3">
      <c r="B658" s="10"/>
      <c r="C658" s="10"/>
      <c r="D658" s="86"/>
    </row>
    <row r="659" spans="2:4" x14ac:dyDescent="0.3">
      <c r="B659" s="10"/>
      <c r="C659" s="10"/>
      <c r="D659" s="86"/>
    </row>
    <row r="660" spans="2:4" x14ac:dyDescent="0.3">
      <c r="B660" s="10"/>
      <c r="C660" s="10"/>
      <c r="D660" s="86"/>
    </row>
    <row r="661" spans="2:4" x14ac:dyDescent="0.3">
      <c r="B661" s="10"/>
      <c r="C661" s="10"/>
      <c r="D661" s="86"/>
    </row>
    <row r="662" spans="2:4" x14ac:dyDescent="0.3">
      <c r="B662" s="10"/>
      <c r="C662" s="10"/>
      <c r="D662" s="86"/>
    </row>
    <row r="663" spans="2:4" x14ac:dyDescent="0.3">
      <c r="B663" s="10"/>
      <c r="C663" s="10"/>
      <c r="D663" s="86"/>
    </row>
    <row r="664" spans="2:4" x14ac:dyDescent="0.3">
      <c r="B664" s="10"/>
      <c r="C664" s="10"/>
      <c r="D664" s="86"/>
    </row>
    <row r="665" spans="2:4" x14ac:dyDescent="0.3">
      <c r="B665" s="10"/>
      <c r="C665" s="10"/>
      <c r="D665" s="86"/>
    </row>
    <row r="666" spans="2:4" x14ac:dyDescent="0.3">
      <c r="B666" s="10"/>
      <c r="C666" s="10"/>
      <c r="D666" s="86"/>
    </row>
    <row r="667" spans="2:4" x14ac:dyDescent="0.3">
      <c r="B667" s="10"/>
      <c r="C667" s="10"/>
      <c r="D667" s="86"/>
    </row>
    <row r="668" spans="2:4" x14ac:dyDescent="0.3">
      <c r="B668" s="10"/>
      <c r="C668" s="10"/>
      <c r="D668" s="86"/>
    </row>
    <row r="669" spans="2:4" x14ac:dyDescent="0.3">
      <c r="B669" s="10"/>
      <c r="C669" s="10"/>
      <c r="D669" s="86"/>
    </row>
    <row r="670" spans="2:4" x14ac:dyDescent="0.3">
      <c r="B670" s="10"/>
      <c r="C670" s="10"/>
      <c r="D670" s="86"/>
    </row>
    <row r="671" spans="2:4" x14ac:dyDescent="0.3">
      <c r="B671" s="10"/>
      <c r="C671" s="10"/>
      <c r="D671" s="86"/>
    </row>
    <row r="672" spans="2:4" x14ac:dyDescent="0.3">
      <c r="B672" s="10"/>
      <c r="C672" s="10"/>
      <c r="D672" s="86"/>
    </row>
    <row r="673" spans="2:4" x14ac:dyDescent="0.3">
      <c r="B673" s="10"/>
      <c r="C673" s="10"/>
      <c r="D673" s="86"/>
    </row>
    <row r="674" spans="2:4" x14ac:dyDescent="0.3">
      <c r="B674" s="10"/>
      <c r="C674" s="10"/>
      <c r="D674" s="86"/>
    </row>
    <row r="675" spans="2:4" x14ac:dyDescent="0.3">
      <c r="B675" s="10"/>
      <c r="C675" s="10"/>
      <c r="D675" s="86"/>
    </row>
    <row r="676" spans="2:4" x14ac:dyDescent="0.3">
      <c r="B676" s="10"/>
      <c r="C676" s="10"/>
      <c r="D676" s="86"/>
    </row>
    <row r="677" spans="2:4" x14ac:dyDescent="0.3">
      <c r="B677" s="10"/>
      <c r="C677" s="10"/>
      <c r="D677" s="86"/>
    </row>
    <row r="678" spans="2:4" x14ac:dyDescent="0.3">
      <c r="B678" s="10"/>
      <c r="C678" s="10"/>
      <c r="D678" s="86"/>
    </row>
    <row r="679" spans="2:4" x14ac:dyDescent="0.3">
      <c r="B679" s="10"/>
      <c r="C679" s="10"/>
      <c r="D679" s="86"/>
    </row>
    <row r="680" spans="2:4" x14ac:dyDescent="0.3">
      <c r="B680" s="10"/>
      <c r="C680" s="10"/>
      <c r="D680" s="86"/>
    </row>
    <row r="681" spans="2:4" x14ac:dyDescent="0.3">
      <c r="B681" s="10"/>
      <c r="C681" s="10"/>
      <c r="D681" s="86"/>
    </row>
    <row r="682" spans="2:4" x14ac:dyDescent="0.3">
      <c r="B682" s="10"/>
      <c r="C682" s="10"/>
      <c r="D682" s="86"/>
    </row>
    <row r="683" spans="2:4" x14ac:dyDescent="0.3">
      <c r="B683" s="10"/>
      <c r="C683" s="10"/>
      <c r="D683" s="86"/>
    </row>
    <row r="684" spans="2:4" x14ac:dyDescent="0.3">
      <c r="B684" s="10"/>
      <c r="C684" s="10"/>
      <c r="D684" s="86"/>
    </row>
    <row r="685" spans="2:4" x14ac:dyDescent="0.3">
      <c r="B685" s="10"/>
      <c r="C685" s="10"/>
      <c r="D685" s="86"/>
    </row>
    <row r="686" spans="2:4" x14ac:dyDescent="0.3">
      <c r="B686" s="10"/>
      <c r="C686" s="10"/>
      <c r="D686" s="86"/>
    </row>
    <row r="687" spans="2:4" x14ac:dyDescent="0.3">
      <c r="B687" s="10"/>
      <c r="C687" s="10"/>
      <c r="D687" s="86"/>
    </row>
    <row r="688" spans="2:4" x14ac:dyDescent="0.3">
      <c r="B688" s="10"/>
      <c r="C688" s="10"/>
      <c r="D688" s="86"/>
    </row>
    <row r="689" spans="2:4" x14ac:dyDescent="0.3">
      <c r="B689" s="10"/>
      <c r="C689" s="10"/>
      <c r="D689" s="86"/>
    </row>
    <row r="690" spans="2:4" x14ac:dyDescent="0.3">
      <c r="B690" s="10"/>
      <c r="C690" s="10"/>
      <c r="D690" s="86"/>
    </row>
    <row r="691" spans="2:4" x14ac:dyDescent="0.3">
      <c r="B691" s="10"/>
      <c r="C691" s="10"/>
      <c r="D691" s="86"/>
    </row>
    <row r="692" spans="2:4" x14ac:dyDescent="0.3">
      <c r="B692" s="10"/>
      <c r="C692" s="10"/>
      <c r="D692" s="86"/>
    </row>
    <row r="693" spans="2:4" x14ac:dyDescent="0.3">
      <c r="B693" s="10"/>
      <c r="C693" s="10"/>
      <c r="D693" s="86"/>
    </row>
    <row r="694" spans="2:4" x14ac:dyDescent="0.3">
      <c r="B694" s="10"/>
      <c r="C694" s="10"/>
      <c r="D694" s="86"/>
    </row>
    <row r="695" spans="2:4" x14ac:dyDescent="0.3">
      <c r="B695" s="10"/>
      <c r="C695" s="10"/>
      <c r="D695" s="86"/>
    </row>
    <row r="696" spans="2:4" x14ac:dyDescent="0.3">
      <c r="B696" s="10"/>
      <c r="C696" s="10"/>
      <c r="D696" s="86"/>
    </row>
    <row r="697" spans="2:4" x14ac:dyDescent="0.3">
      <c r="B697" s="10"/>
      <c r="C697" s="10"/>
      <c r="D697" s="86"/>
    </row>
    <row r="698" spans="2:4" x14ac:dyDescent="0.3">
      <c r="B698" s="10"/>
      <c r="C698" s="10"/>
      <c r="D698" s="86"/>
    </row>
    <row r="699" spans="2:4" x14ac:dyDescent="0.3">
      <c r="B699" s="10"/>
      <c r="C699" s="10"/>
      <c r="D699" s="86"/>
    </row>
    <row r="700" spans="2:4" x14ac:dyDescent="0.3">
      <c r="B700" s="10"/>
      <c r="C700" s="10"/>
      <c r="D700" s="86"/>
    </row>
    <row r="701" spans="2:4" x14ac:dyDescent="0.3">
      <c r="B701" s="10"/>
      <c r="C701" s="10"/>
      <c r="D701" s="86"/>
    </row>
    <row r="702" spans="2:4" x14ac:dyDescent="0.3">
      <c r="B702" s="10"/>
      <c r="C702" s="10"/>
      <c r="D702" s="86"/>
    </row>
    <row r="703" spans="2:4" x14ac:dyDescent="0.3">
      <c r="B703" s="10"/>
      <c r="C703" s="10"/>
      <c r="D703" s="86"/>
    </row>
    <row r="704" spans="2:4" x14ac:dyDescent="0.3">
      <c r="B704" s="10"/>
      <c r="C704" s="10"/>
      <c r="D704" s="86"/>
    </row>
    <row r="705" spans="2:4" x14ac:dyDescent="0.3">
      <c r="B705" s="10"/>
      <c r="C705" s="10"/>
      <c r="D705" s="86"/>
    </row>
    <row r="706" spans="2:4" x14ac:dyDescent="0.3">
      <c r="B706" s="10"/>
      <c r="C706" s="10"/>
      <c r="D706" s="86"/>
    </row>
    <row r="707" spans="2:4" x14ac:dyDescent="0.3">
      <c r="B707" s="10"/>
      <c r="C707" s="10"/>
      <c r="D707" s="86"/>
    </row>
    <row r="708" spans="2:4" x14ac:dyDescent="0.3">
      <c r="B708" s="10"/>
      <c r="C708" s="10"/>
      <c r="D708" s="86"/>
    </row>
    <row r="709" spans="2:4" x14ac:dyDescent="0.3">
      <c r="B709" s="10"/>
      <c r="C709" s="10"/>
      <c r="D709" s="86"/>
    </row>
    <row r="710" spans="2:4" x14ac:dyDescent="0.3">
      <c r="B710" s="10"/>
      <c r="C710" s="10"/>
      <c r="D710" s="86"/>
    </row>
    <row r="711" spans="2:4" x14ac:dyDescent="0.3">
      <c r="B711" s="10"/>
      <c r="C711" s="10"/>
      <c r="D711" s="86"/>
    </row>
    <row r="712" spans="2:4" x14ac:dyDescent="0.3">
      <c r="B712" s="10"/>
      <c r="C712" s="10"/>
      <c r="D712" s="86"/>
    </row>
    <row r="713" spans="2:4" x14ac:dyDescent="0.3">
      <c r="B713" s="10"/>
      <c r="C713" s="10"/>
      <c r="D713" s="86"/>
    </row>
    <row r="714" spans="2:4" x14ac:dyDescent="0.3">
      <c r="B714" s="10"/>
      <c r="C714" s="10"/>
      <c r="D714" s="86"/>
    </row>
    <row r="715" spans="2:4" x14ac:dyDescent="0.3">
      <c r="B715" s="10"/>
      <c r="C715" s="10"/>
      <c r="D715" s="86"/>
    </row>
    <row r="716" spans="2:4" x14ac:dyDescent="0.3">
      <c r="B716" s="10"/>
      <c r="C716" s="10"/>
      <c r="D716" s="86"/>
    </row>
    <row r="717" spans="2:4" x14ac:dyDescent="0.3">
      <c r="B717" s="10"/>
      <c r="C717" s="10"/>
      <c r="D717" s="86"/>
    </row>
    <row r="718" spans="2:4" x14ac:dyDescent="0.3">
      <c r="B718" s="10"/>
      <c r="C718" s="10"/>
      <c r="D718" s="86"/>
    </row>
    <row r="719" spans="2:4" x14ac:dyDescent="0.3">
      <c r="B719" s="10"/>
      <c r="C719" s="10"/>
      <c r="D719" s="86"/>
    </row>
    <row r="720" spans="2:4" x14ac:dyDescent="0.3">
      <c r="B720" s="10"/>
      <c r="C720" s="10"/>
      <c r="D720" s="86"/>
    </row>
    <row r="721" spans="2:4" x14ac:dyDescent="0.3">
      <c r="B721" s="10"/>
      <c r="C721" s="10"/>
      <c r="D721" s="86"/>
    </row>
    <row r="722" spans="2:4" x14ac:dyDescent="0.3">
      <c r="B722" s="10"/>
      <c r="C722" s="10"/>
      <c r="D722" s="86"/>
    </row>
    <row r="723" spans="2:4" x14ac:dyDescent="0.3">
      <c r="B723" s="10"/>
      <c r="C723" s="10"/>
      <c r="D723" s="86"/>
    </row>
    <row r="724" spans="2:4" x14ac:dyDescent="0.3">
      <c r="B724" s="10"/>
      <c r="C724" s="10"/>
      <c r="D724" s="86"/>
    </row>
    <row r="725" spans="2:4" x14ac:dyDescent="0.3">
      <c r="B725" s="10"/>
      <c r="C725" s="10"/>
      <c r="D725" s="86"/>
    </row>
    <row r="726" spans="2:4" x14ac:dyDescent="0.3">
      <c r="B726" s="10"/>
      <c r="C726" s="10"/>
      <c r="D726" s="86"/>
    </row>
    <row r="727" spans="2:4" x14ac:dyDescent="0.3">
      <c r="B727" s="10"/>
      <c r="C727" s="10"/>
      <c r="D727" s="86"/>
    </row>
    <row r="728" spans="2:4" x14ac:dyDescent="0.3">
      <c r="B728" s="10"/>
      <c r="C728" s="10"/>
      <c r="D728" s="86"/>
    </row>
    <row r="729" spans="2:4" x14ac:dyDescent="0.3">
      <c r="B729" s="10"/>
      <c r="C729" s="10"/>
      <c r="D729" s="86"/>
    </row>
    <row r="730" spans="2:4" x14ac:dyDescent="0.3">
      <c r="B730" s="10"/>
      <c r="C730" s="10"/>
      <c r="D730" s="86"/>
    </row>
    <row r="731" spans="2:4" x14ac:dyDescent="0.3">
      <c r="B731" s="10"/>
      <c r="C731" s="10"/>
      <c r="D731" s="86"/>
    </row>
    <row r="732" spans="2:4" x14ac:dyDescent="0.3">
      <c r="B732" s="10"/>
      <c r="C732" s="10"/>
      <c r="D732" s="86"/>
    </row>
    <row r="733" spans="2:4" x14ac:dyDescent="0.3">
      <c r="B733" s="10"/>
      <c r="C733" s="10"/>
      <c r="D733" s="86"/>
    </row>
  </sheetData>
  <autoFilter ref="A4:AI148" xr:uid="{00000000-0009-0000-0000-000000000000}">
    <filterColumn colId="8" showButton="0"/>
    <filterColumn colId="9" showButton="0"/>
    <filterColumn colId="10" showButton="0"/>
    <filterColumn colId="11" showButton="0"/>
    <filterColumn colId="12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2" showButton="0"/>
    <filterColumn colId="23" showButton="0"/>
    <filterColumn colId="24" showButton="0"/>
    <filterColumn colId="25" showButton="0"/>
    <filterColumn colId="26" showButton="0"/>
    <filterColumn colId="28" showButton="0"/>
    <filterColumn colId="29" showButton="0"/>
    <filterColumn colId="30" showButton="0"/>
    <filterColumn colId="31" showButton="0"/>
    <filterColumn colId="32" showButton="0"/>
  </autoFilter>
  <mergeCells count="661">
    <mergeCell ref="H23:H24"/>
    <mergeCell ref="F26:F28"/>
    <mergeCell ref="C26:C28"/>
    <mergeCell ref="D26:D28"/>
    <mergeCell ref="H26:H28"/>
    <mergeCell ref="K78:K79"/>
    <mergeCell ref="C37:C38"/>
    <mergeCell ref="C50:C51"/>
    <mergeCell ref="C55:C56"/>
    <mergeCell ref="C57:C59"/>
    <mergeCell ref="J76:J77"/>
    <mergeCell ref="K76:K77"/>
    <mergeCell ref="K32:K33"/>
    <mergeCell ref="K26:K27"/>
    <mergeCell ref="N81:N82"/>
    <mergeCell ref="K60:K61"/>
    <mergeCell ref="L60:L61"/>
    <mergeCell ref="M60:M61"/>
    <mergeCell ref="J60:J61"/>
    <mergeCell ref="C139:C140"/>
    <mergeCell ref="C60:C61"/>
    <mergeCell ref="C62:C64"/>
    <mergeCell ref="C86:C87"/>
    <mergeCell ref="C92:C93"/>
    <mergeCell ref="C95:C96"/>
    <mergeCell ref="C98:C99"/>
    <mergeCell ref="C107:C108"/>
    <mergeCell ref="C118:C119"/>
    <mergeCell ref="C66:C68"/>
    <mergeCell ref="C72:C75"/>
    <mergeCell ref="C126:C127"/>
    <mergeCell ref="C130:C132"/>
    <mergeCell ref="I62:I64"/>
    <mergeCell ref="J62:J64"/>
    <mergeCell ref="I76:I77"/>
    <mergeCell ref="M76:M77"/>
    <mergeCell ref="N76:N77"/>
    <mergeCell ref="K62:K64"/>
    <mergeCell ref="I146:I147"/>
    <mergeCell ref="J146:J147"/>
    <mergeCell ref="K146:K147"/>
    <mergeCell ref="L146:L147"/>
    <mergeCell ref="M146:M147"/>
    <mergeCell ref="N146:N147"/>
    <mergeCell ref="N137:N138"/>
    <mergeCell ref="I139:I140"/>
    <mergeCell ref="J139:J140"/>
    <mergeCell ref="K139:K140"/>
    <mergeCell ref="L139:L140"/>
    <mergeCell ref="M139:M140"/>
    <mergeCell ref="N139:N140"/>
    <mergeCell ref="I143:I145"/>
    <mergeCell ref="J143:J145"/>
    <mergeCell ref="K143:K145"/>
    <mergeCell ref="L143:L145"/>
    <mergeCell ref="N143:N145"/>
    <mergeCell ref="M143:M145"/>
    <mergeCell ref="J137:J138"/>
    <mergeCell ref="K137:K138"/>
    <mergeCell ref="L137:L138"/>
    <mergeCell ref="M137:M138"/>
    <mergeCell ref="O51:V51"/>
    <mergeCell ref="N78:N79"/>
    <mergeCell ref="C76:C77"/>
    <mergeCell ref="C78:C79"/>
    <mergeCell ref="C81:C82"/>
    <mergeCell ref="C103:C104"/>
    <mergeCell ref="O124:V124"/>
    <mergeCell ref="C122:C123"/>
    <mergeCell ref="I60:I61"/>
    <mergeCell ref="I72:I75"/>
    <mergeCell ref="J72:J75"/>
    <mergeCell ref="K72:K75"/>
    <mergeCell ref="L72:L75"/>
    <mergeCell ref="N60:N61"/>
    <mergeCell ref="M78:M79"/>
    <mergeCell ref="J78:J79"/>
    <mergeCell ref="L62:L64"/>
    <mergeCell ref="M62:M64"/>
    <mergeCell ref="N62:N64"/>
    <mergeCell ref="M72:M75"/>
    <mergeCell ref="N72:N75"/>
    <mergeCell ref="M81:M82"/>
    <mergeCell ref="L118:L119"/>
    <mergeCell ref="L78:L79"/>
    <mergeCell ref="M32:M33"/>
    <mergeCell ref="N32:N33"/>
    <mergeCell ref="K37:K38"/>
    <mergeCell ref="L37:L38"/>
    <mergeCell ref="M37:M38"/>
    <mergeCell ref="N37:N38"/>
    <mergeCell ref="L57:L59"/>
    <mergeCell ref="M57:M59"/>
    <mergeCell ref="N57:N59"/>
    <mergeCell ref="K57:K59"/>
    <mergeCell ref="L39:L40"/>
    <mergeCell ref="N39:N40"/>
    <mergeCell ref="L32:L33"/>
    <mergeCell ref="B37:B38"/>
    <mergeCell ref="C32:C33"/>
    <mergeCell ref="D32:D33"/>
    <mergeCell ref="D37:D38"/>
    <mergeCell ref="I57:I59"/>
    <mergeCell ref="J57:J59"/>
    <mergeCell ref="I32:I33"/>
    <mergeCell ref="J32:J33"/>
    <mergeCell ref="H39:H40"/>
    <mergeCell ref="H55:H56"/>
    <mergeCell ref="H57:H59"/>
    <mergeCell ref="B52:B53"/>
    <mergeCell ref="B57:B59"/>
    <mergeCell ref="B55:B56"/>
    <mergeCell ref="I37:I38"/>
    <mergeCell ref="J37:J38"/>
    <mergeCell ref="C52:C53"/>
    <mergeCell ref="H37:H38"/>
    <mergeCell ref="H32:H33"/>
    <mergeCell ref="L26:L27"/>
    <mergeCell ref="M26:M27"/>
    <mergeCell ref="M39:M40"/>
    <mergeCell ref="I14:I15"/>
    <mergeCell ref="C146:C147"/>
    <mergeCell ref="C143:C145"/>
    <mergeCell ref="O126:V126"/>
    <mergeCell ref="O127:V127"/>
    <mergeCell ref="O119:V119"/>
    <mergeCell ref="O120:V120"/>
    <mergeCell ref="O121:V121"/>
    <mergeCell ref="O111:V111"/>
    <mergeCell ref="O112:V112"/>
    <mergeCell ref="O113:V113"/>
    <mergeCell ref="O114:V114"/>
    <mergeCell ref="H112:H113"/>
    <mergeCell ref="O132:V132"/>
    <mergeCell ref="O134:V134"/>
    <mergeCell ref="J118:J119"/>
    <mergeCell ref="K118:K119"/>
    <mergeCell ref="I137:I138"/>
    <mergeCell ref="N112:N113"/>
    <mergeCell ref="L76:L77"/>
    <mergeCell ref="O39:V39"/>
    <mergeCell ref="O41:V41"/>
    <mergeCell ref="O42:V42"/>
    <mergeCell ref="O43:V43"/>
    <mergeCell ref="B146:B147"/>
    <mergeCell ref="A146:A147"/>
    <mergeCell ref="O13:V13"/>
    <mergeCell ref="O45:V45"/>
    <mergeCell ref="O98:V98"/>
    <mergeCell ref="O101:V101"/>
    <mergeCell ref="O142:V142"/>
    <mergeCell ref="A76:A77"/>
    <mergeCell ref="B78:B79"/>
    <mergeCell ref="A78:A79"/>
    <mergeCell ref="B34:B35"/>
    <mergeCell ref="A34:A35"/>
    <mergeCell ref="O15:V15"/>
    <mergeCell ref="I39:I40"/>
    <mergeCell ref="J39:J40"/>
    <mergeCell ref="K39:K40"/>
    <mergeCell ref="O63:V63"/>
    <mergeCell ref="O14:V14"/>
    <mergeCell ref="O21:V21"/>
    <mergeCell ref="J26:J27"/>
    <mergeCell ref="B14:B15"/>
    <mergeCell ref="A6:A10"/>
    <mergeCell ref="B6:B10"/>
    <mergeCell ref="C6:C10"/>
    <mergeCell ref="B16:B18"/>
    <mergeCell ref="D14:D15"/>
    <mergeCell ref="D16:D18"/>
    <mergeCell ref="D19:D20"/>
    <mergeCell ref="H52:H53"/>
    <mergeCell ref="C11:C12"/>
    <mergeCell ref="A32:A33"/>
    <mergeCell ref="B32:B33"/>
    <mergeCell ref="A11:A12"/>
    <mergeCell ref="B11:B12"/>
    <mergeCell ref="C19:C20"/>
    <mergeCell ref="B21:B22"/>
    <mergeCell ref="A19:A20"/>
    <mergeCell ref="A26:A28"/>
    <mergeCell ref="B23:B24"/>
    <mergeCell ref="B26:B28"/>
    <mergeCell ref="A44:A45"/>
    <mergeCell ref="A50:A51"/>
    <mergeCell ref="D21:D24"/>
    <mergeCell ref="C21:C24"/>
    <mergeCell ref="F23:F24"/>
    <mergeCell ref="A14:A15"/>
    <mergeCell ref="A16:A18"/>
    <mergeCell ref="C16:C18"/>
    <mergeCell ref="AD16:AD18"/>
    <mergeCell ref="AE16:AE18"/>
    <mergeCell ref="AF16:AF18"/>
    <mergeCell ref="AG16:AG18"/>
    <mergeCell ref="AH16:AH18"/>
    <mergeCell ref="A4:A5"/>
    <mergeCell ref="B4:B5"/>
    <mergeCell ref="E4:E5"/>
    <mergeCell ref="F4:F5"/>
    <mergeCell ref="G4:G5"/>
    <mergeCell ref="O4:V4"/>
    <mergeCell ref="W4:AB4"/>
    <mergeCell ref="AC4:AH4"/>
    <mergeCell ref="I4:N4"/>
    <mergeCell ref="H4:H5"/>
    <mergeCell ref="D4:D5"/>
    <mergeCell ref="AC16:AC18"/>
    <mergeCell ref="C4:C5"/>
    <mergeCell ref="C14:C15"/>
    <mergeCell ref="O17:V17"/>
    <mergeCell ref="O18:V18"/>
    <mergeCell ref="J81:J82"/>
    <mergeCell ref="K81:K82"/>
    <mergeCell ref="L81:L82"/>
    <mergeCell ref="P89:V89"/>
    <mergeCell ref="P90:V90"/>
    <mergeCell ref="O91:V91"/>
    <mergeCell ref="O16:V16"/>
    <mergeCell ref="AI4:AI5"/>
    <mergeCell ref="AI11:AI12"/>
    <mergeCell ref="O22:V22"/>
    <mergeCell ref="O23:V23"/>
    <mergeCell ref="O35:V35"/>
    <mergeCell ref="O34:V34"/>
    <mergeCell ref="O47:V47"/>
    <mergeCell ref="O50:V50"/>
    <mergeCell ref="O53:V53"/>
    <mergeCell ref="O54:V54"/>
    <mergeCell ref="O48:V48"/>
    <mergeCell ref="O49:V49"/>
    <mergeCell ref="O24:V24"/>
    <mergeCell ref="N26:N27"/>
    <mergeCell ref="O64:V64"/>
    <mergeCell ref="O55:V55"/>
    <mergeCell ref="O79:V79"/>
    <mergeCell ref="H92:H93"/>
    <mergeCell ref="B110:B111"/>
    <mergeCell ref="B39:B40"/>
    <mergeCell ref="B44:B45"/>
    <mergeCell ref="H76:H77"/>
    <mergeCell ref="H78:H79"/>
    <mergeCell ref="B62:B64"/>
    <mergeCell ref="H60:H61"/>
    <mergeCell ref="H62:H64"/>
    <mergeCell ref="C39:C40"/>
    <mergeCell ref="H81:H82"/>
    <mergeCell ref="B76:B77"/>
    <mergeCell ref="C110:C111"/>
    <mergeCell ref="B50:B51"/>
    <mergeCell ref="B66:B68"/>
    <mergeCell ref="B72:B75"/>
    <mergeCell ref="B60:B61"/>
    <mergeCell ref="B98:B99"/>
    <mergeCell ref="G84:G85"/>
    <mergeCell ref="B95:B96"/>
    <mergeCell ref="B86:B87"/>
    <mergeCell ref="D78:D79"/>
    <mergeCell ref="H103:H104"/>
    <mergeCell ref="B126:B127"/>
    <mergeCell ref="A126:A127"/>
    <mergeCell ref="A118:A119"/>
    <mergeCell ref="B122:B123"/>
    <mergeCell ref="H130:H132"/>
    <mergeCell ref="H137:H138"/>
    <mergeCell ref="B118:B119"/>
    <mergeCell ref="B107:B108"/>
    <mergeCell ref="C115:C116"/>
    <mergeCell ref="C112:C113"/>
    <mergeCell ref="C137:C138"/>
    <mergeCell ref="A112:A113"/>
    <mergeCell ref="H118:H119"/>
    <mergeCell ref="M118:M119"/>
    <mergeCell ref="H115:H116"/>
    <mergeCell ref="I103:I104"/>
    <mergeCell ref="J103:J104"/>
    <mergeCell ref="K103:K104"/>
    <mergeCell ref="J110:J111"/>
    <mergeCell ref="I110:I111"/>
    <mergeCell ref="I112:I113"/>
    <mergeCell ref="J112:J113"/>
    <mergeCell ref="L103:L104"/>
    <mergeCell ref="I118:I119"/>
    <mergeCell ref="M110:M111"/>
    <mergeCell ref="L110:L111"/>
    <mergeCell ref="K110:K111"/>
    <mergeCell ref="O122:V122"/>
    <mergeCell ref="O110:V110"/>
    <mergeCell ref="N110:N111"/>
    <mergeCell ref="O104:V104"/>
    <mergeCell ref="O105:V105"/>
    <mergeCell ref="M103:M104"/>
    <mergeCell ref="N103:N104"/>
    <mergeCell ref="H146:H148"/>
    <mergeCell ref="O144:V144"/>
    <mergeCell ref="O145:V145"/>
    <mergeCell ref="O146:V146"/>
    <mergeCell ref="O147:V147"/>
    <mergeCell ref="O133:V133"/>
    <mergeCell ref="O129:V129"/>
    <mergeCell ref="J130:J132"/>
    <mergeCell ref="K130:K132"/>
    <mergeCell ref="L130:L132"/>
    <mergeCell ref="M130:M132"/>
    <mergeCell ref="N130:N132"/>
    <mergeCell ref="I130:I132"/>
    <mergeCell ref="K112:K113"/>
    <mergeCell ref="L112:L113"/>
    <mergeCell ref="M112:M113"/>
    <mergeCell ref="N118:N119"/>
    <mergeCell ref="O80:V80"/>
    <mergeCell ref="O62:V62"/>
    <mergeCell ref="O56:V56"/>
    <mergeCell ref="O61:V61"/>
    <mergeCell ref="O135:V135"/>
    <mergeCell ref="H143:H145"/>
    <mergeCell ref="H139:H140"/>
    <mergeCell ref="O115:V115"/>
    <mergeCell ref="O116:V116"/>
    <mergeCell ref="O118:V118"/>
    <mergeCell ref="O102:V102"/>
    <mergeCell ref="O103:V103"/>
    <mergeCell ref="O136:V136"/>
    <mergeCell ref="I78:I79"/>
    <mergeCell ref="O137:V137"/>
    <mergeCell ref="O138:V138"/>
    <mergeCell ref="O139:V139"/>
    <mergeCell ref="O140:V140"/>
    <mergeCell ref="J126:J127"/>
    <mergeCell ref="I126:I127"/>
    <mergeCell ref="L126:L127"/>
    <mergeCell ref="M126:M127"/>
    <mergeCell ref="N126:N127"/>
    <mergeCell ref="O131:V131"/>
    <mergeCell ref="B143:B145"/>
    <mergeCell ref="A143:A145"/>
    <mergeCell ref="C44:C45"/>
    <mergeCell ref="A52:A53"/>
    <mergeCell ref="A55:A56"/>
    <mergeCell ref="A86:A87"/>
    <mergeCell ref="A92:A93"/>
    <mergeCell ref="A98:A99"/>
    <mergeCell ref="A110:A111"/>
    <mergeCell ref="A95:A96"/>
    <mergeCell ref="A103:A104"/>
    <mergeCell ref="B103:B104"/>
    <mergeCell ref="B92:B93"/>
    <mergeCell ref="A139:A140"/>
    <mergeCell ref="A57:A59"/>
    <mergeCell ref="B139:B140"/>
    <mergeCell ref="B137:B138"/>
    <mergeCell ref="A137:A138"/>
    <mergeCell ref="B130:B132"/>
    <mergeCell ref="A130:A132"/>
    <mergeCell ref="A115:A116"/>
    <mergeCell ref="B115:B116"/>
    <mergeCell ref="B112:B113"/>
    <mergeCell ref="A122:A123"/>
    <mergeCell ref="D146:D147"/>
    <mergeCell ref="D39:D40"/>
    <mergeCell ref="D50:D51"/>
    <mergeCell ref="D52:D53"/>
    <mergeCell ref="D55:D56"/>
    <mergeCell ref="D57:D59"/>
    <mergeCell ref="D60:D61"/>
    <mergeCell ref="D62:D64"/>
    <mergeCell ref="D72:D75"/>
    <mergeCell ref="D76:D77"/>
    <mergeCell ref="D115:D116"/>
    <mergeCell ref="D126:D127"/>
    <mergeCell ref="D130:D132"/>
    <mergeCell ref="D137:D138"/>
    <mergeCell ref="D139:D140"/>
    <mergeCell ref="D92:D93"/>
    <mergeCell ref="D95:D96"/>
    <mergeCell ref="D103:D104"/>
    <mergeCell ref="D110:D111"/>
    <mergeCell ref="D112:D113"/>
    <mergeCell ref="D118:D119"/>
    <mergeCell ref="D143:D145"/>
    <mergeCell ref="AG37:AG38"/>
    <mergeCell ref="AH37:AH38"/>
    <mergeCell ref="AC34:AC35"/>
    <mergeCell ref="AD34:AD35"/>
    <mergeCell ref="AE34:AE35"/>
    <mergeCell ref="AF34:AF35"/>
    <mergeCell ref="AG34:AG35"/>
    <mergeCell ref="AH34:AH35"/>
    <mergeCell ref="AC21:AC22"/>
    <mergeCell ref="AD21:AD22"/>
    <mergeCell ref="AE21:AE22"/>
    <mergeCell ref="AF21:AF22"/>
    <mergeCell ref="AG21:AG22"/>
    <mergeCell ref="AH21:AH22"/>
    <mergeCell ref="AC26:AC27"/>
    <mergeCell ref="AD26:AD27"/>
    <mergeCell ref="AE26:AE27"/>
    <mergeCell ref="AF26:AF27"/>
    <mergeCell ref="AG26:AG27"/>
    <mergeCell ref="AH26:AH27"/>
    <mergeCell ref="AG50:AG51"/>
    <mergeCell ref="AH50:AH51"/>
    <mergeCell ref="AC52:AC53"/>
    <mergeCell ref="AD52:AD53"/>
    <mergeCell ref="AE52:AE53"/>
    <mergeCell ref="AF52:AF53"/>
    <mergeCell ref="AG52:AG53"/>
    <mergeCell ref="AH52:AH53"/>
    <mergeCell ref="AC50:AC51"/>
    <mergeCell ref="AG60:AG61"/>
    <mergeCell ref="AH60:AH61"/>
    <mergeCell ref="AC62:AC64"/>
    <mergeCell ref="AD62:AD64"/>
    <mergeCell ref="AE62:AE64"/>
    <mergeCell ref="AF62:AF64"/>
    <mergeCell ref="AG62:AG64"/>
    <mergeCell ref="AH62:AH64"/>
    <mergeCell ref="AC55:AC56"/>
    <mergeCell ref="AD55:AD56"/>
    <mergeCell ref="AE55:AE56"/>
    <mergeCell ref="AF55:AF56"/>
    <mergeCell ref="AG55:AG56"/>
    <mergeCell ref="AH55:AH56"/>
    <mergeCell ref="AC57:AC59"/>
    <mergeCell ref="AD57:AD59"/>
    <mergeCell ref="AE57:AE59"/>
    <mergeCell ref="AF57:AF59"/>
    <mergeCell ref="AG57:AG59"/>
    <mergeCell ref="AH57:AH59"/>
    <mergeCell ref="AF60:AF61"/>
    <mergeCell ref="AG72:AG75"/>
    <mergeCell ref="AH72:AH75"/>
    <mergeCell ref="AG81:AG82"/>
    <mergeCell ref="AH81:AH82"/>
    <mergeCell ref="AC92:AC93"/>
    <mergeCell ref="AD92:AD93"/>
    <mergeCell ref="AE92:AE93"/>
    <mergeCell ref="AF92:AF93"/>
    <mergeCell ref="AG92:AG93"/>
    <mergeCell ref="AH92:AH93"/>
    <mergeCell ref="AC76:AC77"/>
    <mergeCell ref="AD76:AD77"/>
    <mergeCell ref="AE76:AE77"/>
    <mergeCell ref="AF76:AF77"/>
    <mergeCell ref="AG76:AG77"/>
    <mergeCell ref="AH76:AH77"/>
    <mergeCell ref="AC78:AC79"/>
    <mergeCell ref="AD78:AD79"/>
    <mergeCell ref="AE78:AE79"/>
    <mergeCell ref="AF78:AF79"/>
    <mergeCell ref="AG78:AG79"/>
    <mergeCell ref="AH78:AH79"/>
    <mergeCell ref="AC86:AC87"/>
    <mergeCell ref="AD86:AD87"/>
    <mergeCell ref="AG98:AG99"/>
    <mergeCell ref="AH98:AH99"/>
    <mergeCell ref="AH115:AH116"/>
    <mergeCell ref="AC98:AC99"/>
    <mergeCell ref="AC118:AC119"/>
    <mergeCell ref="AD118:AD119"/>
    <mergeCell ref="AE118:AE119"/>
    <mergeCell ref="AF118:AF119"/>
    <mergeCell ref="AG118:AG119"/>
    <mergeCell ref="AH118:AH119"/>
    <mergeCell ref="AC110:AC111"/>
    <mergeCell ref="AD110:AD111"/>
    <mergeCell ref="AE110:AE111"/>
    <mergeCell ref="AF110:AF111"/>
    <mergeCell ref="AG110:AG111"/>
    <mergeCell ref="AH110:AH111"/>
    <mergeCell ref="AC112:AC113"/>
    <mergeCell ref="AD112:AD113"/>
    <mergeCell ref="AE112:AE113"/>
    <mergeCell ref="AF112:AF113"/>
    <mergeCell ref="AG112:AG113"/>
    <mergeCell ref="AH112:AH113"/>
    <mergeCell ref="AC107:AC108"/>
    <mergeCell ref="AD107:AD108"/>
    <mergeCell ref="AC146:AC147"/>
    <mergeCell ref="AD146:AD147"/>
    <mergeCell ref="AE146:AE147"/>
    <mergeCell ref="AF146:AF147"/>
    <mergeCell ref="AG146:AG147"/>
    <mergeCell ref="AH146:AH147"/>
    <mergeCell ref="AC137:AC138"/>
    <mergeCell ref="AD137:AD138"/>
    <mergeCell ref="AE137:AE138"/>
    <mergeCell ref="AF137:AF138"/>
    <mergeCell ref="AG137:AG138"/>
    <mergeCell ref="AH137:AH138"/>
    <mergeCell ref="AC139:AC140"/>
    <mergeCell ref="AD139:AD140"/>
    <mergeCell ref="AE139:AE140"/>
    <mergeCell ref="AF139:AF140"/>
    <mergeCell ref="AG139:AG140"/>
    <mergeCell ref="AH139:AH140"/>
    <mergeCell ref="AG66:AG68"/>
    <mergeCell ref="AH66:AH68"/>
    <mergeCell ref="AC143:AC145"/>
    <mergeCell ref="AD143:AD145"/>
    <mergeCell ref="AE143:AE145"/>
    <mergeCell ref="AF143:AF145"/>
    <mergeCell ref="AG143:AG145"/>
    <mergeCell ref="AH143:AH145"/>
    <mergeCell ref="AC126:AC127"/>
    <mergeCell ref="AD126:AD127"/>
    <mergeCell ref="AE126:AE127"/>
    <mergeCell ref="AF126:AF127"/>
    <mergeCell ref="AG126:AG127"/>
    <mergeCell ref="AH126:AH127"/>
    <mergeCell ref="AC130:AC132"/>
    <mergeCell ref="AD130:AD132"/>
    <mergeCell ref="AE130:AE132"/>
    <mergeCell ref="AF130:AF132"/>
    <mergeCell ref="AG130:AG132"/>
    <mergeCell ref="AE86:AE87"/>
    <mergeCell ref="AH130:AH132"/>
    <mergeCell ref="AG107:AG108"/>
    <mergeCell ref="AH107:AH108"/>
    <mergeCell ref="AC95:AC96"/>
    <mergeCell ref="AG86:AG87"/>
    <mergeCell ref="AH86:AH87"/>
    <mergeCell ref="AC122:AC123"/>
    <mergeCell ref="AD122:AD123"/>
    <mergeCell ref="AE122:AE123"/>
    <mergeCell ref="AF122:AF123"/>
    <mergeCell ref="AG122:AG123"/>
    <mergeCell ref="AH122:AH123"/>
    <mergeCell ref="AC115:AC116"/>
    <mergeCell ref="AD115:AD116"/>
    <mergeCell ref="AE115:AE116"/>
    <mergeCell ref="AF115:AF116"/>
    <mergeCell ref="AG115:AG116"/>
    <mergeCell ref="AG95:AG96"/>
    <mergeCell ref="AH95:AH96"/>
    <mergeCell ref="AC103:AC104"/>
    <mergeCell ref="AD103:AD104"/>
    <mergeCell ref="AE103:AE104"/>
    <mergeCell ref="AF103:AF104"/>
    <mergeCell ref="AG103:AG104"/>
    <mergeCell ref="AH103:AH104"/>
    <mergeCell ref="AD98:AD99"/>
    <mergeCell ref="AE98:AE99"/>
    <mergeCell ref="AF98:AF99"/>
    <mergeCell ref="AG44:AG45"/>
    <mergeCell ref="AH44:AH45"/>
    <mergeCell ref="AC11:AC12"/>
    <mergeCell ref="AD11:AD12"/>
    <mergeCell ref="AE11:AE12"/>
    <mergeCell ref="AF11:AF12"/>
    <mergeCell ref="AG11:AG12"/>
    <mergeCell ref="AH11:AH12"/>
    <mergeCell ref="AC37:AC38"/>
    <mergeCell ref="AD37:AD38"/>
    <mergeCell ref="AE37:AE38"/>
    <mergeCell ref="AF37:AF38"/>
    <mergeCell ref="AC39:AC40"/>
    <mergeCell ref="AD39:AD40"/>
    <mergeCell ref="AE39:AE40"/>
    <mergeCell ref="AF39:AF40"/>
    <mergeCell ref="AG39:AG40"/>
    <mergeCell ref="AH39:AH40"/>
    <mergeCell ref="AC32:AC33"/>
    <mergeCell ref="AD32:AD33"/>
    <mergeCell ref="AE32:AE33"/>
    <mergeCell ref="AF32:AF33"/>
    <mergeCell ref="AG32:AG33"/>
    <mergeCell ref="AH32:AH33"/>
    <mergeCell ref="AC72:AC75"/>
    <mergeCell ref="AD72:AD75"/>
    <mergeCell ref="AE72:AE75"/>
    <mergeCell ref="AF72:AF75"/>
    <mergeCell ref="AC60:AC61"/>
    <mergeCell ref="AD60:AD61"/>
    <mergeCell ref="AE60:AE61"/>
    <mergeCell ref="C29:C30"/>
    <mergeCell ref="AC44:AC45"/>
    <mergeCell ref="AD44:AD45"/>
    <mergeCell ref="AE44:AE45"/>
    <mergeCell ref="AF44:AF45"/>
    <mergeCell ref="AC66:AC68"/>
    <mergeCell ref="AD66:AD68"/>
    <mergeCell ref="AE66:AE68"/>
    <mergeCell ref="AF66:AF68"/>
    <mergeCell ref="AD50:AD51"/>
    <mergeCell ref="AE50:AE51"/>
    <mergeCell ref="AF50:AF51"/>
    <mergeCell ref="H72:H75"/>
    <mergeCell ref="O70:V70"/>
    <mergeCell ref="O72:V72"/>
    <mergeCell ref="O73:V73"/>
    <mergeCell ref="O74:V74"/>
    <mergeCell ref="AE107:AE108"/>
    <mergeCell ref="AF107:AF108"/>
    <mergeCell ref="AC81:AC82"/>
    <mergeCell ref="AD81:AD82"/>
    <mergeCell ref="AE81:AE82"/>
    <mergeCell ref="AF81:AF82"/>
    <mergeCell ref="O100:V100"/>
    <mergeCell ref="AD95:AD96"/>
    <mergeCell ref="AE95:AE96"/>
    <mergeCell ref="AF95:AF96"/>
    <mergeCell ref="AF86:AF87"/>
    <mergeCell ref="O92:V92"/>
    <mergeCell ref="O93:V93"/>
    <mergeCell ref="O94:V94"/>
    <mergeCell ref="O95:V95"/>
    <mergeCell ref="O97:V97"/>
    <mergeCell ref="O81:V81"/>
    <mergeCell ref="O82:V82"/>
    <mergeCell ref="O83:V83"/>
    <mergeCell ref="O96:V96"/>
    <mergeCell ref="AC19:AC20"/>
    <mergeCell ref="AD19:AD20"/>
    <mergeCell ref="AE19:AE20"/>
    <mergeCell ref="AF19:AF20"/>
    <mergeCell ref="AG19:AG20"/>
    <mergeCell ref="AH19:AH20"/>
    <mergeCell ref="O20:V20"/>
    <mergeCell ref="C3:E3"/>
    <mergeCell ref="A1:B1"/>
    <mergeCell ref="A2:B2"/>
    <mergeCell ref="C2:E2"/>
    <mergeCell ref="AC6:AC10"/>
    <mergeCell ref="AD6:AD10"/>
    <mergeCell ref="AE6:AE10"/>
    <mergeCell ref="AF6:AF10"/>
    <mergeCell ref="AG6:AG10"/>
    <mergeCell ref="AH6:AH10"/>
    <mergeCell ref="H14:H15"/>
    <mergeCell ref="AC14:AC15"/>
    <mergeCell ref="AD14:AD15"/>
    <mergeCell ref="AE14:AE15"/>
    <mergeCell ref="AF14:AF15"/>
    <mergeCell ref="AG14:AG15"/>
    <mergeCell ref="AH14:AH15"/>
    <mergeCell ref="A81:A83"/>
    <mergeCell ref="B81:B83"/>
    <mergeCell ref="A84:A85"/>
    <mergeCell ref="C84:C85"/>
    <mergeCell ref="D81:D83"/>
    <mergeCell ref="B84:B85"/>
    <mergeCell ref="A21:A24"/>
    <mergeCell ref="B19:B20"/>
    <mergeCell ref="O19:V19"/>
    <mergeCell ref="A62:A64"/>
    <mergeCell ref="A66:A68"/>
    <mergeCell ref="A72:A75"/>
    <mergeCell ref="A60:A61"/>
    <mergeCell ref="A39:A40"/>
    <mergeCell ref="A37:A38"/>
    <mergeCell ref="I26:I27"/>
    <mergeCell ref="O76:V76"/>
    <mergeCell ref="O77:V77"/>
    <mergeCell ref="O78:V78"/>
    <mergeCell ref="O60:V60"/>
    <mergeCell ref="O59:V59"/>
    <mergeCell ref="O58:V58"/>
    <mergeCell ref="O57:V57"/>
    <mergeCell ref="O26:V26"/>
  </mergeCells>
  <phoneticPr fontId="1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Միջոցառումների ծրագիր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2025-03-31T12:02:35Z</dcterms:modified>
</cp:coreProperties>
</file>