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83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9" i="1" l="1"/>
  <c r="D62" i="1" s="1"/>
  <c r="D76" i="1" s="1"/>
  <c r="E59" i="1"/>
  <c r="D32" i="1"/>
  <c r="E32" i="1"/>
  <c r="C62" i="1"/>
  <c r="C76" i="1" s="1"/>
  <c r="D74" i="1"/>
  <c r="C74" i="1"/>
  <c r="C59" i="1"/>
  <c r="C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60" i="1"/>
  <c r="E61" i="1"/>
  <c r="E31" i="1"/>
  <c r="C23" i="1"/>
  <c r="E20" i="1"/>
  <c r="C94" i="1"/>
  <c r="D94" i="1"/>
  <c r="E80" i="1"/>
  <c r="E81" i="1"/>
  <c r="E82" i="1"/>
  <c r="E83" i="1"/>
  <c r="E84" i="1"/>
  <c r="E85" i="1"/>
  <c r="E86" i="1"/>
  <c r="E87" i="1"/>
  <c r="E88" i="1"/>
  <c r="E89" i="1"/>
  <c r="E90" i="1"/>
  <c r="E79" i="1"/>
  <c r="E66" i="1"/>
  <c r="E67" i="1"/>
  <c r="E68" i="1"/>
  <c r="E69" i="1"/>
  <c r="E70" i="1"/>
  <c r="E71" i="1"/>
  <c r="E72" i="1"/>
  <c r="E73" i="1"/>
  <c r="E65" i="1"/>
  <c r="E63" i="1"/>
  <c r="E26" i="1"/>
  <c r="E24" i="1"/>
  <c r="C22" i="1"/>
  <c r="E19" i="1"/>
  <c r="E21" i="1"/>
  <c r="D17" i="1"/>
  <c r="C17" i="1"/>
  <c r="E9" i="1"/>
  <c r="E8" i="1"/>
  <c r="E10" i="1"/>
  <c r="E11" i="1"/>
  <c r="E13" i="1"/>
  <c r="E14" i="1"/>
  <c r="E15" i="1"/>
  <c r="E16" i="1"/>
  <c r="E7" i="1"/>
  <c r="E62" i="1" l="1"/>
  <c r="E76" i="1" s="1"/>
  <c r="E74" i="1"/>
  <c r="D22" i="1"/>
  <c r="D23" i="1" s="1"/>
  <c r="D25" i="1" s="1"/>
  <c r="E94" i="1"/>
  <c r="E22" i="1"/>
  <c r="E17" i="1"/>
  <c r="C25" i="1"/>
  <c r="E23" i="1" l="1"/>
  <c r="E25" i="1" s="1"/>
</calcChain>
</file>

<file path=xl/sharedStrings.xml><?xml version="1.0" encoding="utf-8"?>
<sst xmlns="http://schemas.openxmlformats.org/spreadsheetml/2006/main" count="93" uniqueCount="91">
  <si>
    <t>Գույքահարկ շենք շինությունների համար</t>
  </si>
  <si>
    <t>Հողի հարկ</t>
  </si>
  <si>
    <t>Անշարժ գույքի հարկ</t>
  </si>
  <si>
    <t>Գույքահարկ փոխադրամիջոցների համար</t>
  </si>
  <si>
    <t>Տեղական տուրք</t>
  </si>
  <si>
    <t>Պետական տուրք</t>
  </si>
  <si>
    <t>Հողի և գույքի վարձակակալություն</t>
  </si>
  <si>
    <t>Վարչական գանձումներ</t>
  </si>
  <si>
    <t>Մուտքեր տույժերից</t>
  </si>
  <si>
    <t>Այլ եկամուտներ</t>
  </si>
  <si>
    <t>Ընդամենը սեփական եկամուտներ</t>
  </si>
  <si>
    <t>Դոտացիա</t>
  </si>
  <si>
    <t>Ընդամենը պաշտոնական դրամաշնորհներ</t>
  </si>
  <si>
    <t>Ընդամենը վարչական բյուջեի եկամուտներ</t>
  </si>
  <si>
    <t>Սուբվենցիա  /կապիտալ ծախսերի ֆինանսավորման  նպատակով/</t>
  </si>
  <si>
    <t>Ընդամենը եկամուտներ</t>
  </si>
  <si>
    <t>Աշխատավարձ և դրան հավասարեցված վճարումներ</t>
  </si>
  <si>
    <t>Ծառայությունների և ապրանքների ձեռքբերում</t>
  </si>
  <si>
    <t>Բանկային ծառայություններ</t>
  </si>
  <si>
    <t>Էներգետիկ ծառայություններ</t>
  </si>
  <si>
    <t>Կոմունալ ծառայություններ</t>
  </si>
  <si>
    <t>Կապի ծառայություն</t>
  </si>
  <si>
    <t>Ապահովագրական ծառայություններ</t>
  </si>
  <si>
    <t>¶áõÛùÇ í³ñÓ³Ï³ÉáõÃÛáõÝ</t>
  </si>
  <si>
    <t>Գործուղումների գծով ծախսեր</t>
  </si>
  <si>
    <r>
      <t>Համակարգչայաին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ծառայություններ</t>
    </r>
  </si>
  <si>
    <r>
      <t>Աշխատակազմի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մասնագիտական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զարգացման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ծառայություններ</t>
    </r>
  </si>
  <si>
    <t>Տեղեկատվական ծառայություններ</t>
  </si>
  <si>
    <t>Կառավարչական ծառայություններ</t>
  </si>
  <si>
    <t>Կենցաղային և հանրային սննդի ծառայություններ</t>
  </si>
  <si>
    <t>Ներկայացուցչական ծախսեր</t>
  </si>
  <si>
    <t>Ընդհանուր բնույթի այլ ծառայություններ</t>
  </si>
  <si>
    <t>Մասնագիտական ծառայություններ</t>
  </si>
  <si>
    <t>Շենքերի և կառույցների ընթացիկ նորոգում և պահպանում</t>
  </si>
  <si>
    <t>Մեքենաների և սարքավորումների ընթացիկ նորոգում և պահպանում</t>
  </si>
  <si>
    <t>Գրասենյակային նյութեր</t>
  </si>
  <si>
    <t>Տրանսպորտային նյութեր</t>
  </si>
  <si>
    <t>Առողջապահական նյութեր</t>
  </si>
  <si>
    <t>Կենցաղային և հանրային սննդի նյութեր</t>
  </si>
  <si>
    <t>Հատուկ նպատակային նյութեր</t>
  </si>
  <si>
    <t>Սուբսիդիաներ</t>
  </si>
  <si>
    <t>Այլ կապիտալ դրամաշնորհներ</t>
  </si>
  <si>
    <t>Սոցիալական  օգնություն</t>
  </si>
  <si>
    <t>Այլ ծախսեր</t>
  </si>
  <si>
    <t>Հարկեր, պարտադիր վճարներ և տույժեր</t>
  </si>
  <si>
    <t>ԸՆԴԱՄԵՆԸ ՎԱՐՉԱԿԱՆ ԲՅՈՒՋԵԻ  ԾԱԽՍԵՐ</t>
  </si>
  <si>
    <r>
      <t>Շենք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շինությունների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կառուցում</t>
    </r>
  </si>
  <si>
    <r>
      <t>Շենք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շինությունների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կապիտալ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վերանորոգում</t>
    </r>
  </si>
  <si>
    <t>Տրանսպորտային սարքավորումներ</t>
  </si>
  <si>
    <t>Վարչական սարքավորումներ</t>
  </si>
  <si>
    <t>Այլ մեքենա սարքավորումներ</t>
  </si>
  <si>
    <t>Գեոդեզիական քարտեզագրական ծախսեր</t>
  </si>
  <si>
    <t xml:space="preserve">Ոչ նյութական հիմնական միջոց / ՀԾ ծրագիր/ </t>
  </si>
  <si>
    <t>Նախագծահետազոտական ծախսեր</t>
  </si>
  <si>
    <t>ԸՆԴԱՄԵՆԸ ՖՈՆԴԱՅԻՆ ԲՅՈՒՋԵԻ  ԾԱԽՍԵՐ</t>
  </si>
  <si>
    <t>Ոչ ֆինանսական ակտիվների իրացումից մուտքեր</t>
  </si>
  <si>
    <t>/հողի օտարում/</t>
  </si>
  <si>
    <t> 1</t>
  </si>
  <si>
    <r>
      <t>Օրենսդիր</t>
    </r>
    <r>
      <rPr>
        <sz val="11"/>
        <color rgb="FF000000"/>
        <rFont val="Arial"/>
        <family val="2"/>
      </rPr>
      <t xml:space="preserve"> , </t>
    </r>
    <r>
      <rPr>
        <sz val="11"/>
        <color rgb="FF000000"/>
        <rFont val="Sylfaen"/>
        <family val="1"/>
      </rPr>
      <t>գործադիր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մարմիններ</t>
    </r>
  </si>
  <si>
    <t>Ընդհանուր բնույթի հանրային ծառայություններ</t>
  </si>
  <si>
    <t> 3</t>
  </si>
  <si>
    <r>
      <t>Քաղաքացիական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պաշտպանություն</t>
    </r>
  </si>
  <si>
    <r>
      <t>Գյուղատնտեսություն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և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ոռոգում</t>
    </r>
  </si>
  <si>
    <r>
      <t>Ճանապարհային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և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խողովակաշարային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տրանսպորտ</t>
    </r>
  </si>
  <si>
    <t>Աղբահանում</t>
  </si>
  <si>
    <t>Ջրամատակարարում</t>
  </si>
  <si>
    <r>
      <t>Փողոցների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լուսավորում</t>
    </r>
  </si>
  <si>
    <t> 9</t>
  </si>
  <si>
    <t>Հանգիստ և մշակույթ</t>
  </si>
  <si>
    <t>Կրթություն</t>
  </si>
  <si>
    <t> 12</t>
  </si>
  <si>
    <t>Սոցիալական պաշտպանություն</t>
  </si>
  <si>
    <t>ԸՆԴԱՄԵՆԸ ԾԱԽՍԵՐ</t>
  </si>
  <si>
    <t>Աշնանացանի խթանման փոխհատուցում</t>
  </si>
  <si>
    <t>Վարչական բյուջեի պահուստային ֆոնդից ֆոնդային բյուջե հատկացումներ /5.6 տոկոս/</t>
  </si>
  <si>
    <t xml:space="preserve">                                       ԾԱԽՍԵՐԸ ԸՍՏ ՏՆՏԵՍԱԳԻՏԱԿԱՆ ԴԱՍԱԿԱՐԳՄԱՆ</t>
  </si>
  <si>
    <t>Փոխհատուցում</t>
  </si>
  <si>
    <t xml:space="preserve"> այդ թվում Պահուստային ֆոնդ</t>
  </si>
  <si>
    <t xml:space="preserve">                   ԾԱԽՍԵՐԸ ԸՍՏ ԳՈՐԾԱՌՆԱԿԱՆ ԴԱՍԱԿԱՐԳՄԱՆ
</t>
  </si>
  <si>
    <t>Փոփոխություն</t>
  </si>
  <si>
    <t xml:space="preserve">Հավելված 2024թ հաստատված բյուջեյում կատարված
  փոփոխությունների </t>
  </si>
  <si>
    <t xml:space="preserve">2024թ
Հաստատված  </t>
  </si>
  <si>
    <t xml:space="preserve">2024թ
Ճշտված   </t>
  </si>
  <si>
    <t>Տարեսկզբի ազատ մնացորդ  01.01.2024թ</t>
  </si>
  <si>
    <t>Նվիրատվություն այլ շահույթ չհետապնդող
 կազմակերպություններին</t>
  </si>
  <si>
    <t>ԸՆԴԱՄԵՆԸ   ԾԱԽՍԵՐ</t>
  </si>
  <si>
    <t>Պետության կողմից պատվիրակված լիազորություն</t>
  </si>
  <si>
    <t>Սուբվենցիա  /վարչական բյուջեի/</t>
  </si>
  <si>
    <t>Թալին համայնքի ավագանու</t>
  </si>
  <si>
    <t xml:space="preserve">Հավելված </t>
  </si>
  <si>
    <t>2024թ-ի մայիսի 31-ի թիվ  N 63-Ն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</si>
</sst>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.0\ ###"/>
  </numFmts>
  <fonts count="19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Sylfaen"/>
      <family val="1"/>
    </font>
    <font>
      <sz val="11"/>
      <color rgb="FF000000"/>
      <name val="Calibri"/>
      <family val="2"/>
      <scheme val="minor"/>
    </font>
    <font>
      <b/>
      <sz val="11"/>
      <color rgb="FF000000"/>
      <name val="Sylfaen"/>
      <family val="1"/>
    </font>
    <font>
      <b/>
      <sz val="11"/>
      <color rgb="FF000000"/>
      <name val="Arial"/>
      <family val="2"/>
    </font>
    <font>
      <sz val="11"/>
      <color rgb="FF000000"/>
      <name val="Arial LatArm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sz val="11"/>
      <color theme="1"/>
      <name val="Sylfaen"/>
      <family val="1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0"/>
      <name val="Arial Armenian"/>
      <family val="2"/>
    </font>
    <font>
      <b/>
      <sz val="10"/>
      <name val="Arial LatArm"/>
      <family val="2"/>
    </font>
    <font>
      <b/>
      <sz val="9"/>
      <color theme="1"/>
      <name val="Sylfaen"/>
      <family val="1"/>
      <charset val="204"/>
    </font>
    <font>
      <sz val="10"/>
      <color rgb="FF000000"/>
      <name val="Arial"/>
      <family val="2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49">
    <xf numFmtId="0" fontId="0" fillId="0" borderId="0" xfId="0"/>
    <xf numFmtId="0" fontId="0" fillId="0" borderId="0" xfId="0" applyAlignment="1">
      <alignment vertical="center"/>
    </xf>
    <xf numFmtId="0" fontId="9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wrapText="1"/>
    </xf>
    <xf numFmtId="0" fontId="11" fillId="0" borderId="0" xfId="0" applyFont="1"/>
    <xf numFmtId="0" fontId="4" fillId="0" borderId="1" xfId="0" applyFont="1" applyBorder="1" applyAlignment="1">
      <alignment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5" fontId="15" fillId="2" borderId="1" xfId="1" applyNumberFormat="1" applyFont="1" applyFill="1" applyBorder="1" applyAlignment="1" applyProtection="1">
      <alignment horizontal="center" vertical="center"/>
      <protection locked="0"/>
    </xf>
    <xf numFmtId="0" fontId="17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2" xfId="0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2">
    <cellStyle name="Normal_kassatgb1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tabSelected="1" workbookViewId="0">
      <selection activeCell="B13" sqref="B13"/>
    </sheetView>
  </sheetViews>
  <sheetFormatPr defaultRowHeight="15" x14ac:dyDescent="0.25"/>
  <cols>
    <col min="1" max="1" width="4.140625" customWidth="1"/>
    <col min="2" max="2" width="43.7109375" customWidth="1"/>
    <col min="3" max="4" width="16.42578125" customWidth="1"/>
    <col min="5" max="5" width="14.85546875" style="1" customWidth="1"/>
  </cols>
  <sheetData>
    <row r="1" spans="1:5" x14ac:dyDescent="0.25">
      <c r="A1" s="40" t="s">
        <v>89</v>
      </c>
      <c r="B1" s="40"/>
      <c r="C1" s="40"/>
      <c r="D1" s="40"/>
      <c r="E1" s="40"/>
    </row>
    <row r="2" spans="1:5" x14ac:dyDescent="0.25">
      <c r="A2" s="40" t="s">
        <v>88</v>
      </c>
      <c r="B2" s="40"/>
      <c r="C2" s="40"/>
      <c r="D2" s="40"/>
      <c r="E2" s="40"/>
    </row>
    <row r="3" spans="1:5" x14ac:dyDescent="0.25">
      <c r="A3" s="41" t="s">
        <v>90</v>
      </c>
      <c r="B3" s="41"/>
      <c r="C3" s="41"/>
      <c r="D3" s="41"/>
      <c r="E3" s="41"/>
    </row>
    <row r="4" spans="1:5" x14ac:dyDescent="0.25">
      <c r="A4" s="46" t="s">
        <v>80</v>
      </c>
      <c r="B4" s="47"/>
      <c r="C4" s="47"/>
      <c r="D4" s="47"/>
      <c r="E4" s="47"/>
    </row>
    <row r="5" spans="1:5" ht="31.5" customHeight="1" x14ac:dyDescent="0.25">
      <c r="A5" s="47"/>
      <c r="B5" s="47"/>
      <c r="C5" s="47"/>
      <c r="D5" s="47"/>
      <c r="E5" s="47"/>
    </row>
    <row r="6" spans="1:5" ht="30" x14ac:dyDescent="0.25">
      <c r="A6" s="9"/>
      <c r="B6" s="9"/>
      <c r="C6" s="6" t="s">
        <v>81</v>
      </c>
      <c r="D6" s="36" t="s">
        <v>79</v>
      </c>
      <c r="E6" s="15" t="s">
        <v>82</v>
      </c>
    </row>
    <row r="7" spans="1:5" ht="24.75" customHeight="1" x14ac:dyDescent="0.25">
      <c r="A7" s="20">
        <v>1</v>
      </c>
      <c r="B7" s="32" t="s">
        <v>0</v>
      </c>
      <c r="C7" s="26">
        <v>1000</v>
      </c>
      <c r="D7" s="36">
        <v>0</v>
      </c>
      <c r="E7" s="16">
        <f>C7+D7</f>
        <v>1000</v>
      </c>
    </row>
    <row r="8" spans="1:5" ht="24.75" customHeight="1" x14ac:dyDescent="0.25">
      <c r="A8" s="20">
        <v>2</v>
      </c>
      <c r="B8" s="32" t="s">
        <v>1</v>
      </c>
      <c r="C8" s="26">
        <v>9000</v>
      </c>
      <c r="D8" s="36">
        <v>0</v>
      </c>
      <c r="E8" s="16">
        <f t="shared" ref="E8:E16" si="0">C8+D8</f>
        <v>9000</v>
      </c>
    </row>
    <row r="9" spans="1:5" ht="24.75" customHeight="1" x14ac:dyDescent="0.25">
      <c r="A9" s="20">
        <v>3</v>
      </c>
      <c r="B9" s="32" t="s">
        <v>2</v>
      </c>
      <c r="C9" s="37">
        <v>121500</v>
      </c>
      <c r="D9" s="36">
        <v>0</v>
      </c>
      <c r="E9" s="16">
        <f>C9+D9</f>
        <v>121500</v>
      </c>
    </row>
    <row r="10" spans="1:5" ht="24.75" customHeight="1" x14ac:dyDescent="0.25">
      <c r="A10" s="20">
        <v>4</v>
      </c>
      <c r="B10" s="32" t="s">
        <v>3</v>
      </c>
      <c r="C10" s="26">
        <v>205000</v>
      </c>
      <c r="D10" s="36">
        <v>0</v>
      </c>
      <c r="E10" s="16">
        <f t="shared" si="0"/>
        <v>205000</v>
      </c>
    </row>
    <row r="11" spans="1:5" ht="24.75" customHeight="1" x14ac:dyDescent="0.25">
      <c r="A11" s="20">
        <v>5</v>
      </c>
      <c r="B11" s="32" t="s">
        <v>4</v>
      </c>
      <c r="C11" s="26">
        <v>12300</v>
      </c>
      <c r="D11" s="36">
        <v>0</v>
      </c>
      <c r="E11" s="16">
        <f t="shared" si="0"/>
        <v>12300</v>
      </c>
    </row>
    <row r="12" spans="1:5" ht="24.75" customHeight="1" x14ac:dyDescent="0.25">
      <c r="A12" s="20">
        <v>6</v>
      </c>
      <c r="B12" s="32" t="s">
        <v>5</v>
      </c>
      <c r="C12" s="20">
        <v>5000</v>
      </c>
      <c r="D12" s="36">
        <v>0</v>
      </c>
      <c r="E12" s="16">
        <v>5000</v>
      </c>
    </row>
    <row r="13" spans="1:5" ht="24.75" customHeight="1" x14ac:dyDescent="0.25">
      <c r="A13" s="20">
        <v>7</v>
      </c>
      <c r="B13" s="21" t="s">
        <v>6</v>
      </c>
      <c r="C13" s="26">
        <v>60840</v>
      </c>
      <c r="D13" s="36">
        <v>0</v>
      </c>
      <c r="E13" s="16">
        <f t="shared" si="0"/>
        <v>60840</v>
      </c>
    </row>
    <row r="14" spans="1:5" ht="24.75" customHeight="1" x14ac:dyDescent="0.25">
      <c r="A14" s="20">
        <v>8</v>
      </c>
      <c r="B14" s="32" t="s">
        <v>7</v>
      </c>
      <c r="C14" s="26">
        <v>101813</v>
      </c>
      <c r="D14" s="36">
        <v>0</v>
      </c>
      <c r="E14" s="16">
        <f t="shared" si="0"/>
        <v>101813</v>
      </c>
    </row>
    <row r="15" spans="1:5" ht="24.75" customHeight="1" x14ac:dyDescent="0.25">
      <c r="A15" s="20">
        <v>9</v>
      </c>
      <c r="B15" s="32" t="s">
        <v>8</v>
      </c>
      <c r="C15" s="26">
        <v>400</v>
      </c>
      <c r="D15" s="36">
        <v>0</v>
      </c>
      <c r="E15" s="16">
        <f t="shared" si="0"/>
        <v>400</v>
      </c>
    </row>
    <row r="16" spans="1:5" ht="24.75" customHeight="1" x14ac:dyDescent="0.25">
      <c r="A16" s="20">
        <v>10</v>
      </c>
      <c r="B16" s="32" t="s">
        <v>9</v>
      </c>
      <c r="C16" s="20">
        <v>21200</v>
      </c>
      <c r="D16" s="36">
        <v>0</v>
      </c>
      <c r="E16" s="16">
        <f t="shared" si="0"/>
        <v>21200</v>
      </c>
    </row>
    <row r="17" spans="1:5" ht="22.5" customHeight="1" x14ac:dyDescent="0.25">
      <c r="A17" s="29"/>
      <c r="B17" s="11" t="s">
        <v>10</v>
      </c>
      <c r="C17" s="17">
        <f>SUM(C7:C16)</f>
        <v>538053</v>
      </c>
      <c r="D17" s="17">
        <f t="shared" ref="D17:E17" si="1">SUM(D7:D16)</f>
        <v>0</v>
      </c>
      <c r="E17" s="17">
        <f t="shared" si="1"/>
        <v>538053</v>
      </c>
    </row>
    <row r="18" spans="1:5" ht="23.25" hidden="1" customHeight="1" thickBot="1" x14ac:dyDescent="0.25">
      <c r="A18" s="29">
        <v>10.1</v>
      </c>
      <c r="B18" s="21" t="s">
        <v>73</v>
      </c>
      <c r="C18" s="26"/>
      <c r="D18" s="17"/>
      <c r="E18" s="17"/>
    </row>
    <row r="19" spans="1:5" ht="23.25" customHeight="1" x14ac:dyDescent="0.25">
      <c r="A19" s="20">
        <v>11</v>
      </c>
      <c r="B19" s="32" t="s">
        <v>11</v>
      </c>
      <c r="C19" s="20">
        <v>1762450.9</v>
      </c>
      <c r="D19" s="36">
        <v>0</v>
      </c>
      <c r="E19" s="17">
        <f t="shared" ref="E19:E21" si="2">C19+D19</f>
        <v>1762450.9</v>
      </c>
    </row>
    <row r="20" spans="1:5" ht="23.25" customHeight="1" x14ac:dyDescent="0.25">
      <c r="A20" s="20">
        <v>12</v>
      </c>
      <c r="B20" s="32" t="s">
        <v>87</v>
      </c>
      <c r="C20" s="20">
        <v>2178.8000000000002</v>
      </c>
      <c r="D20" s="36">
        <v>4267.7</v>
      </c>
      <c r="E20" s="17">
        <f t="shared" si="2"/>
        <v>6446.5</v>
      </c>
    </row>
    <row r="21" spans="1:5" ht="35.25" customHeight="1" x14ac:dyDescent="0.25">
      <c r="A21" s="20">
        <v>13</v>
      </c>
      <c r="B21" s="21" t="s">
        <v>86</v>
      </c>
      <c r="C21" s="19">
        <v>1999</v>
      </c>
      <c r="D21" s="36">
        <v>0</v>
      </c>
      <c r="E21" s="17">
        <f t="shared" si="2"/>
        <v>1999</v>
      </c>
    </row>
    <row r="22" spans="1:5" ht="46.5" customHeight="1" x14ac:dyDescent="0.25">
      <c r="A22" s="20">
        <v>14</v>
      </c>
      <c r="B22" s="11" t="s">
        <v>12</v>
      </c>
      <c r="C22" s="18">
        <f>C19+C20+C21+C18</f>
        <v>1766628.7</v>
      </c>
      <c r="D22" s="18">
        <f t="shared" ref="D22:E22" si="3">D19+D20+D21+D18</f>
        <v>4267.7</v>
      </c>
      <c r="E22" s="18">
        <f t="shared" si="3"/>
        <v>1770896.4</v>
      </c>
    </row>
    <row r="23" spans="1:5" ht="39" customHeight="1" x14ac:dyDescent="0.25">
      <c r="A23" s="20">
        <v>15</v>
      </c>
      <c r="B23" s="11" t="s">
        <v>13</v>
      </c>
      <c r="C23" s="18">
        <f>C22+C17</f>
        <v>2304681.7000000002</v>
      </c>
      <c r="D23" s="18">
        <f t="shared" ref="D23:E23" si="4">D22+D17</f>
        <v>4267.7</v>
      </c>
      <c r="E23" s="18">
        <f t="shared" si="4"/>
        <v>2308949.4</v>
      </c>
    </row>
    <row r="24" spans="1:5" ht="33" customHeight="1" x14ac:dyDescent="0.25">
      <c r="A24" s="20">
        <v>16</v>
      </c>
      <c r="B24" s="21" t="s">
        <v>14</v>
      </c>
      <c r="C24" s="20">
        <v>1800454.8</v>
      </c>
      <c r="D24" s="26">
        <v>-380118.6</v>
      </c>
      <c r="E24" s="19">
        <f>C24+D24</f>
        <v>1420336.2000000002</v>
      </c>
    </row>
    <row r="25" spans="1:5" ht="23.25" customHeight="1" x14ac:dyDescent="0.25">
      <c r="A25" s="5"/>
      <c r="B25" s="11" t="s">
        <v>15</v>
      </c>
      <c r="C25" s="18">
        <f>C23+C24</f>
        <v>4105136.5</v>
      </c>
      <c r="D25" s="18">
        <f t="shared" ref="D25:E25" si="5">D23+D24</f>
        <v>-375850.89999999997</v>
      </c>
      <c r="E25" s="18">
        <f t="shared" si="5"/>
        <v>3729285.6</v>
      </c>
    </row>
    <row r="26" spans="1:5" ht="54.75" customHeight="1" x14ac:dyDescent="0.25">
      <c r="A26" s="5"/>
      <c r="B26" s="11" t="s">
        <v>74</v>
      </c>
      <c r="C26" s="18">
        <v>400000</v>
      </c>
      <c r="D26" s="13"/>
      <c r="E26" s="17">
        <f>C26+D26</f>
        <v>400000</v>
      </c>
    </row>
    <row r="27" spans="1:5" ht="43.5" customHeight="1" x14ac:dyDescent="0.25">
      <c r="A27" s="5"/>
      <c r="B27" s="11" t="s">
        <v>83</v>
      </c>
      <c r="C27" s="38">
        <v>329879.5</v>
      </c>
      <c r="D27" s="3"/>
      <c r="E27" s="3"/>
    </row>
    <row r="28" spans="1:5" ht="23.25" customHeight="1" x14ac:dyDescent="0.25">
      <c r="A28" s="5"/>
      <c r="B28" s="8"/>
      <c r="C28" s="3"/>
      <c r="D28" s="9"/>
      <c r="E28" s="13"/>
    </row>
    <row r="29" spans="1:5" ht="23.25" customHeight="1" x14ac:dyDescent="0.25">
      <c r="A29" s="44"/>
      <c r="B29" s="48" t="s">
        <v>75</v>
      </c>
      <c r="C29" s="48"/>
      <c r="D29" s="48"/>
      <c r="E29" s="48"/>
    </row>
    <row r="30" spans="1:5" ht="23.25" customHeight="1" x14ac:dyDescent="0.25">
      <c r="A30" s="44"/>
      <c r="B30" s="48"/>
      <c r="C30" s="48"/>
      <c r="D30" s="48"/>
      <c r="E30" s="48"/>
    </row>
    <row r="31" spans="1:5" ht="39.75" customHeight="1" x14ac:dyDescent="0.25">
      <c r="A31" s="20">
        <v>1</v>
      </c>
      <c r="B31" s="21" t="s">
        <v>16</v>
      </c>
      <c r="C31" s="22">
        <v>546577.69999999995</v>
      </c>
      <c r="D31" s="23">
        <v>157967.70000000001</v>
      </c>
      <c r="E31" s="24">
        <f>C31+D31</f>
        <v>704545.39999999991</v>
      </c>
    </row>
    <row r="32" spans="1:5" ht="35.25" customHeight="1" x14ac:dyDescent="0.25">
      <c r="A32" s="20">
        <v>2</v>
      </c>
      <c r="B32" s="21" t="s">
        <v>17</v>
      </c>
      <c r="C32" s="25">
        <f>C33+C34+C35+C36+C37+C38+C39+C40+C41+C42+C43+C44+C45+C46+C47+C48+C49+C50+C51+C52+C53+C54</f>
        <v>378150</v>
      </c>
      <c r="D32" s="25">
        <f t="shared" ref="D32:E32" si="6">D33+D34+D35+D36+D37+D38+D39+D40+D41+D42+D43+D44+D45+D46+D47+D48+D49+D50+D51+D52+D53+D54</f>
        <v>83700</v>
      </c>
      <c r="E32" s="25">
        <f t="shared" si="6"/>
        <v>461850</v>
      </c>
    </row>
    <row r="33" spans="1:5" ht="23.25" customHeight="1" x14ac:dyDescent="0.25">
      <c r="A33" s="20">
        <v>2.1</v>
      </c>
      <c r="B33" s="21" t="s">
        <v>18</v>
      </c>
      <c r="C33" s="26">
        <v>1000</v>
      </c>
      <c r="D33" s="27"/>
      <c r="E33" s="24">
        <f t="shared" ref="E33:E61" si="7">C33+D33</f>
        <v>1000</v>
      </c>
    </row>
    <row r="34" spans="1:5" ht="23.25" customHeight="1" x14ac:dyDescent="0.25">
      <c r="A34" s="20">
        <v>2.2000000000000002</v>
      </c>
      <c r="B34" s="21" t="s">
        <v>19</v>
      </c>
      <c r="C34" s="26">
        <v>85000</v>
      </c>
      <c r="D34" s="28"/>
      <c r="E34" s="24">
        <f t="shared" si="7"/>
        <v>85000</v>
      </c>
    </row>
    <row r="35" spans="1:5" ht="23.25" customHeight="1" x14ac:dyDescent="0.25">
      <c r="A35" s="20">
        <v>2.2999999999999998</v>
      </c>
      <c r="B35" s="21" t="s">
        <v>20</v>
      </c>
      <c r="C35" s="26">
        <v>26300</v>
      </c>
      <c r="D35" s="28"/>
      <c r="E35" s="24">
        <f t="shared" si="7"/>
        <v>26300</v>
      </c>
    </row>
    <row r="36" spans="1:5" ht="23.25" customHeight="1" x14ac:dyDescent="0.25">
      <c r="A36" s="20">
        <v>2.4</v>
      </c>
      <c r="B36" s="21" t="s">
        <v>21</v>
      </c>
      <c r="C36" s="26">
        <v>9000</v>
      </c>
      <c r="D36" s="27">
        <v>4300</v>
      </c>
      <c r="E36" s="24">
        <f t="shared" si="7"/>
        <v>13300</v>
      </c>
    </row>
    <row r="37" spans="1:5" ht="23.25" customHeight="1" x14ac:dyDescent="0.25">
      <c r="A37" s="20">
        <v>2.5</v>
      </c>
      <c r="B37" s="21" t="s">
        <v>22</v>
      </c>
      <c r="C37" s="26">
        <v>1500</v>
      </c>
      <c r="D37" s="29"/>
      <c r="E37" s="24">
        <f t="shared" si="7"/>
        <v>1500</v>
      </c>
    </row>
    <row r="38" spans="1:5" ht="23.25" customHeight="1" x14ac:dyDescent="0.25">
      <c r="A38" s="30">
        <v>2.6</v>
      </c>
      <c r="B38" s="31" t="s">
        <v>23</v>
      </c>
      <c r="C38" s="26">
        <v>15000</v>
      </c>
      <c r="D38" s="29"/>
      <c r="E38" s="24">
        <f t="shared" si="7"/>
        <v>15000</v>
      </c>
    </row>
    <row r="39" spans="1:5" ht="23.25" customHeight="1" x14ac:dyDescent="0.25">
      <c r="A39" s="20">
        <v>2.7</v>
      </c>
      <c r="B39" s="21" t="s">
        <v>24</v>
      </c>
      <c r="C39" s="26">
        <v>10500</v>
      </c>
      <c r="D39" s="29"/>
      <c r="E39" s="24">
        <f t="shared" si="7"/>
        <v>10500</v>
      </c>
    </row>
    <row r="40" spans="1:5" ht="23.25" customHeight="1" x14ac:dyDescent="0.25">
      <c r="A40" s="20">
        <v>2.8</v>
      </c>
      <c r="B40" s="21" t="s">
        <v>25</v>
      </c>
      <c r="C40" s="26">
        <v>5000</v>
      </c>
      <c r="D40" s="29"/>
      <c r="E40" s="24">
        <f t="shared" si="7"/>
        <v>5000</v>
      </c>
    </row>
    <row r="41" spans="1:5" ht="31.5" customHeight="1" x14ac:dyDescent="0.25">
      <c r="A41" s="20">
        <v>2.9</v>
      </c>
      <c r="B41" s="21" t="s">
        <v>26</v>
      </c>
      <c r="C41" s="26">
        <v>2000</v>
      </c>
      <c r="D41" s="27">
        <v>-1000</v>
      </c>
      <c r="E41" s="24">
        <f t="shared" si="7"/>
        <v>1000</v>
      </c>
    </row>
    <row r="42" spans="1:5" ht="23.25" customHeight="1" x14ac:dyDescent="0.25">
      <c r="A42" s="20">
        <v>2.1</v>
      </c>
      <c r="B42" s="21" t="s">
        <v>27</v>
      </c>
      <c r="C42" s="26">
        <v>2000</v>
      </c>
      <c r="D42" s="27">
        <v>1000</v>
      </c>
      <c r="E42" s="24">
        <f t="shared" si="7"/>
        <v>3000</v>
      </c>
    </row>
    <row r="43" spans="1:5" ht="23.25" customHeight="1" x14ac:dyDescent="0.25">
      <c r="A43" s="20">
        <v>2.11</v>
      </c>
      <c r="B43" s="21" t="s">
        <v>28</v>
      </c>
      <c r="C43" s="26">
        <v>0</v>
      </c>
      <c r="D43" s="27"/>
      <c r="E43" s="24">
        <f t="shared" si="7"/>
        <v>0</v>
      </c>
    </row>
    <row r="44" spans="1:5" ht="31.5" customHeight="1" x14ac:dyDescent="0.25">
      <c r="A44" s="20">
        <v>2.12</v>
      </c>
      <c r="B44" s="21" t="s">
        <v>29</v>
      </c>
      <c r="C44" s="26">
        <v>3000</v>
      </c>
      <c r="D44" s="27"/>
      <c r="E44" s="24">
        <f t="shared" si="7"/>
        <v>3000</v>
      </c>
    </row>
    <row r="45" spans="1:5" ht="23.25" customHeight="1" x14ac:dyDescent="0.25">
      <c r="A45" s="20">
        <v>2.13</v>
      </c>
      <c r="B45" s="21" t="s">
        <v>30</v>
      </c>
      <c r="C45" s="26">
        <v>4500</v>
      </c>
      <c r="D45" s="27"/>
      <c r="E45" s="24">
        <f t="shared" si="7"/>
        <v>4500</v>
      </c>
    </row>
    <row r="46" spans="1:5" ht="23.25" customHeight="1" x14ac:dyDescent="0.25">
      <c r="A46" s="20">
        <v>2.14</v>
      </c>
      <c r="B46" s="21" t="s">
        <v>31</v>
      </c>
      <c r="C46" s="26">
        <v>49550</v>
      </c>
      <c r="D46" s="27">
        <v>18450</v>
      </c>
      <c r="E46" s="24">
        <f t="shared" si="7"/>
        <v>68000</v>
      </c>
    </row>
    <row r="47" spans="1:5" ht="23.25" customHeight="1" x14ac:dyDescent="0.25">
      <c r="A47" s="20">
        <v>2.15</v>
      </c>
      <c r="B47" s="21" t="s">
        <v>32</v>
      </c>
      <c r="C47" s="26">
        <v>20000</v>
      </c>
      <c r="D47" s="27">
        <v>400</v>
      </c>
      <c r="E47" s="24">
        <f t="shared" si="7"/>
        <v>20400</v>
      </c>
    </row>
    <row r="48" spans="1:5" ht="35.25" customHeight="1" x14ac:dyDescent="0.25">
      <c r="A48" s="20">
        <v>2.16</v>
      </c>
      <c r="B48" s="21" t="s">
        <v>33</v>
      </c>
      <c r="C48" s="26">
        <v>18000</v>
      </c>
      <c r="D48" s="27"/>
      <c r="E48" s="24">
        <f t="shared" si="7"/>
        <v>18000</v>
      </c>
    </row>
    <row r="49" spans="1:8" ht="36.75" customHeight="1" x14ac:dyDescent="0.25">
      <c r="A49" s="20">
        <v>2.17</v>
      </c>
      <c r="B49" s="21" t="s">
        <v>34</v>
      </c>
      <c r="C49" s="26">
        <v>9000</v>
      </c>
      <c r="D49" s="27">
        <v>3900</v>
      </c>
      <c r="E49" s="24">
        <f t="shared" si="7"/>
        <v>12900</v>
      </c>
    </row>
    <row r="50" spans="1:8" ht="23.25" customHeight="1" x14ac:dyDescent="0.25">
      <c r="A50" s="20">
        <v>2.1800000000000002</v>
      </c>
      <c r="B50" s="32" t="s">
        <v>35</v>
      </c>
      <c r="C50" s="26">
        <v>6000</v>
      </c>
      <c r="D50" s="27">
        <v>300</v>
      </c>
      <c r="E50" s="24">
        <f t="shared" si="7"/>
        <v>6300</v>
      </c>
    </row>
    <row r="51" spans="1:8" ht="23.25" customHeight="1" x14ac:dyDescent="0.25">
      <c r="A51" s="20">
        <v>2.19</v>
      </c>
      <c r="B51" s="32" t="s">
        <v>36</v>
      </c>
      <c r="C51" s="26">
        <v>27000</v>
      </c>
      <c r="D51" s="27">
        <v>26982</v>
      </c>
      <c r="E51" s="24">
        <f t="shared" si="7"/>
        <v>53982</v>
      </c>
    </row>
    <row r="52" spans="1:8" ht="23.25" customHeight="1" x14ac:dyDescent="0.25">
      <c r="A52" s="20">
        <v>2.2000000000000002</v>
      </c>
      <c r="B52" s="32" t="s">
        <v>37</v>
      </c>
      <c r="C52" s="26">
        <v>1000</v>
      </c>
      <c r="D52" s="27"/>
      <c r="E52" s="24">
        <f t="shared" si="7"/>
        <v>1000</v>
      </c>
    </row>
    <row r="53" spans="1:8" ht="23.25" customHeight="1" x14ac:dyDescent="0.25">
      <c r="A53" s="20">
        <v>2.21</v>
      </c>
      <c r="B53" s="32" t="s">
        <v>38</v>
      </c>
      <c r="C53" s="26">
        <v>20500</v>
      </c>
      <c r="D53" s="27">
        <v>400</v>
      </c>
      <c r="E53" s="24">
        <f t="shared" si="7"/>
        <v>20900</v>
      </c>
    </row>
    <row r="54" spans="1:8" ht="23.25" customHeight="1" x14ac:dyDescent="0.25">
      <c r="A54" s="20">
        <v>2.2200000000000002</v>
      </c>
      <c r="B54" s="32" t="s">
        <v>39</v>
      </c>
      <c r="C54" s="26">
        <v>62300</v>
      </c>
      <c r="D54" s="27">
        <v>28968</v>
      </c>
      <c r="E54" s="24">
        <f t="shared" si="7"/>
        <v>91268</v>
      </c>
    </row>
    <row r="55" spans="1:8" ht="23.25" customHeight="1" x14ac:dyDescent="0.25">
      <c r="A55" s="20">
        <v>3</v>
      </c>
      <c r="B55" s="32" t="s">
        <v>40</v>
      </c>
      <c r="C55" s="20">
        <v>919000</v>
      </c>
      <c r="D55" s="27">
        <v>-223000</v>
      </c>
      <c r="E55" s="24">
        <f t="shared" si="7"/>
        <v>696000</v>
      </c>
    </row>
    <row r="56" spans="1:8" ht="23.25" customHeight="1" x14ac:dyDescent="0.25">
      <c r="A56" s="20">
        <v>4</v>
      </c>
      <c r="B56" s="32" t="s">
        <v>41</v>
      </c>
      <c r="C56" s="20">
        <v>25000</v>
      </c>
      <c r="D56" s="27">
        <v>-15000</v>
      </c>
      <c r="E56" s="24">
        <f t="shared" si="7"/>
        <v>10000</v>
      </c>
    </row>
    <row r="57" spans="1:8" ht="21.75" customHeight="1" x14ac:dyDescent="0.25">
      <c r="A57" s="20">
        <v>5</v>
      </c>
      <c r="B57" s="32" t="s">
        <v>42</v>
      </c>
      <c r="C57" s="20">
        <v>25000</v>
      </c>
      <c r="D57" s="29"/>
      <c r="E57" s="24">
        <f t="shared" si="7"/>
        <v>25000</v>
      </c>
    </row>
    <row r="58" spans="1:8" ht="23.25" hidden="1" customHeight="1" thickBot="1" x14ac:dyDescent="0.3">
      <c r="A58" s="20">
        <v>5.0999999999999996</v>
      </c>
      <c r="B58" s="32" t="s">
        <v>76</v>
      </c>
      <c r="C58" s="20"/>
      <c r="D58" s="29"/>
      <c r="E58" s="24">
        <f t="shared" si="7"/>
        <v>0</v>
      </c>
    </row>
    <row r="59" spans="1:8" ht="23.25" customHeight="1" x14ac:dyDescent="0.25">
      <c r="A59" s="20">
        <v>6</v>
      </c>
      <c r="B59" s="32" t="s">
        <v>43</v>
      </c>
      <c r="C59" s="24">
        <f>+C60+C61</f>
        <v>14474</v>
      </c>
      <c r="D59" s="24">
        <f t="shared" ref="D59:E59" si="8">+D60+D61</f>
        <v>600</v>
      </c>
      <c r="E59" s="24">
        <f t="shared" si="8"/>
        <v>15074</v>
      </c>
    </row>
    <row r="60" spans="1:8" ht="36" customHeight="1" x14ac:dyDescent="0.25">
      <c r="A60" s="20">
        <v>6.1</v>
      </c>
      <c r="B60" s="21" t="s">
        <v>84</v>
      </c>
      <c r="C60" s="26">
        <v>5000</v>
      </c>
      <c r="D60" s="27"/>
      <c r="E60" s="24">
        <f t="shared" si="7"/>
        <v>5000</v>
      </c>
    </row>
    <row r="61" spans="1:8" ht="23.25" customHeight="1" x14ac:dyDescent="0.25">
      <c r="A61" s="20">
        <v>6.2</v>
      </c>
      <c r="B61" s="32" t="s">
        <v>44</v>
      </c>
      <c r="C61" s="26">
        <v>9474</v>
      </c>
      <c r="D61" s="27">
        <v>600</v>
      </c>
      <c r="E61" s="24">
        <f t="shared" si="7"/>
        <v>10074</v>
      </c>
    </row>
    <row r="62" spans="1:8" ht="23.25" customHeight="1" x14ac:dyDescent="0.25">
      <c r="A62" s="20"/>
      <c r="B62" s="10" t="s">
        <v>45</v>
      </c>
      <c r="C62" s="17">
        <f>C31+C32+C55+C56+C57+C59+C58+C63</f>
        <v>2308201.7000000002</v>
      </c>
      <c r="D62" s="17">
        <f>D31+D32+D55+D56+D57+D59+D58+D63</f>
        <v>4267.7000000000116</v>
      </c>
      <c r="E62" s="17">
        <f>E31+E32+E55+E56+E57+E59+E58+E63</f>
        <v>2312469.4</v>
      </c>
      <c r="H62">
        <v>0</v>
      </c>
    </row>
    <row r="63" spans="1:8" ht="21.75" customHeight="1" x14ac:dyDescent="0.25">
      <c r="A63" s="29"/>
      <c r="B63" s="11" t="s">
        <v>77</v>
      </c>
      <c r="C63" s="18">
        <v>400000</v>
      </c>
      <c r="D63" s="29"/>
      <c r="E63" s="17">
        <f>C63+D63</f>
        <v>400000</v>
      </c>
    </row>
    <row r="64" spans="1:8" ht="23.25" hidden="1" customHeight="1" thickBot="1" x14ac:dyDescent="0.3">
      <c r="A64" s="20"/>
      <c r="B64" s="33"/>
      <c r="C64" s="34"/>
      <c r="D64" s="29"/>
      <c r="E64" s="17"/>
    </row>
    <row r="65" spans="1:5" ht="23.25" customHeight="1" x14ac:dyDescent="0.25">
      <c r="A65" s="20">
        <v>1</v>
      </c>
      <c r="B65" s="21" t="s">
        <v>46</v>
      </c>
      <c r="C65" s="26">
        <v>1417860</v>
      </c>
      <c r="D65" s="27">
        <v>-745118</v>
      </c>
      <c r="E65" s="17">
        <f>D65+C65</f>
        <v>672742</v>
      </c>
    </row>
    <row r="66" spans="1:5" ht="33" customHeight="1" x14ac:dyDescent="0.25">
      <c r="A66" s="20">
        <v>2</v>
      </c>
      <c r="B66" s="21" t="s">
        <v>47</v>
      </c>
      <c r="C66" s="26">
        <v>1770500</v>
      </c>
      <c r="D66" s="27">
        <v>350000</v>
      </c>
      <c r="E66" s="17">
        <f t="shared" ref="E66:E73" si="9">D66+C66</f>
        <v>2120500</v>
      </c>
    </row>
    <row r="67" spans="1:5" ht="23.25" customHeight="1" x14ac:dyDescent="0.25">
      <c r="A67" s="20">
        <v>3</v>
      </c>
      <c r="B67" s="21" t="s">
        <v>48</v>
      </c>
      <c r="C67" s="26">
        <v>20000</v>
      </c>
      <c r="D67" s="29"/>
      <c r="E67" s="17">
        <f t="shared" si="9"/>
        <v>20000</v>
      </c>
    </row>
    <row r="68" spans="1:5" ht="23.25" customHeight="1" x14ac:dyDescent="0.25">
      <c r="A68" s="20">
        <v>4</v>
      </c>
      <c r="B68" s="21" t="s">
        <v>49</v>
      </c>
      <c r="C68" s="26">
        <v>26155</v>
      </c>
      <c r="D68" s="27">
        <v>15000</v>
      </c>
      <c r="E68" s="17">
        <f t="shared" si="9"/>
        <v>41155</v>
      </c>
    </row>
    <row r="69" spans="1:5" ht="23.25" customHeight="1" x14ac:dyDescent="0.25">
      <c r="A69" s="20">
        <v>5</v>
      </c>
      <c r="B69" s="21" t="s">
        <v>50</v>
      </c>
      <c r="C69" s="26">
        <v>61799.3</v>
      </c>
      <c r="D69" s="29"/>
      <c r="E69" s="17">
        <f t="shared" si="9"/>
        <v>61799.3</v>
      </c>
    </row>
    <row r="70" spans="1:5" ht="35.25" customHeight="1" x14ac:dyDescent="0.25">
      <c r="A70" s="20">
        <v>6</v>
      </c>
      <c r="B70" s="21" t="s">
        <v>51</v>
      </c>
      <c r="C70" s="26">
        <v>500</v>
      </c>
      <c r="D70" s="29"/>
      <c r="E70" s="17">
        <f t="shared" si="9"/>
        <v>500</v>
      </c>
    </row>
    <row r="71" spans="1:5" ht="23.25" hidden="1" customHeight="1" thickBot="1" x14ac:dyDescent="0.3">
      <c r="A71" s="20">
        <v>7</v>
      </c>
      <c r="B71" s="21" t="s">
        <v>52</v>
      </c>
      <c r="C71" s="26"/>
      <c r="D71" s="29"/>
      <c r="E71" s="17">
        <f t="shared" si="9"/>
        <v>0</v>
      </c>
    </row>
    <row r="72" spans="1:5" ht="21.75" customHeight="1" x14ac:dyDescent="0.25">
      <c r="A72" s="20">
        <v>7</v>
      </c>
      <c r="B72" s="21" t="s">
        <v>53</v>
      </c>
      <c r="C72" s="26">
        <v>30000</v>
      </c>
      <c r="D72" s="29"/>
      <c r="E72" s="17">
        <f t="shared" si="9"/>
        <v>30000</v>
      </c>
    </row>
    <row r="73" spans="1:5" ht="23.25" hidden="1" customHeight="1" thickBot="1" x14ac:dyDescent="0.3">
      <c r="A73" s="20"/>
      <c r="B73" s="21"/>
      <c r="C73" s="20"/>
      <c r="D73" s="29"/>
      <c r="E73" s="17">
        <f t="shared" si="9"/>
        <v>0</v>
      </c>
    </row>
    <row r="74" spans="1:5" ht="39" customHeight="1" x14ac:dyDescent="0.25">
      <c r="A74" s="20"/>
      <c r="B74" s="11" t="s">
        <v>54</v>
      </c>
      <c r="C74" s="17">
        <f>C65+C66+C67+C68+C69+C70+C71+C72+C75</f>
        <v>2526814.2999999998</v>
      </c>
      <c r="D74" s="17">
        <f t="shared" ref="D74:E74" si="10">D65+D66+D67+D68+D69+D70+D71+D72+D75</f>
        <v>-380118</v>
      </c>
      <c r="E74" s="17">
        <f t="shared" si="10"/>
        <v>2146696.2999999998</v>
      </c>
    </row>
    <row r="75" spans="1:5" ht="47.25" customHeight="1" x14ac:dyDescent="0.25">
      <c r="A75" s="20">
        <v>9</v>
      </c>
      <c r="B75" s="39" t="s">
        <v>55</v>
      </c>
      <c r="C75" s="19">
        <v>-800000</v>
      </c>
      <c r="D75" s="19"/>
      <c r="E75" s="19">
        <v>-800000</v>
      </c>
    </row>
    <row r="76" spans="1:5" ht="47.25" customHeight="1" x14ac:dyDescent="0.25">
      <c r="A76" s="20"/>
      <c r="B76" s="11" t="s">
        <v>85</v>
      </c>
      <c r="C76" s="24">
        <f>+C62+C74-C63</f>
        <v>4435016</v>
      </c>
      <c r="D76" s="24">
        <f t="shared" ref="D76" si="11">+D62+D74-D63</f>
        <v>-375850.3</v>
      </c>
      <c r="E76" s="24">
        <f>+E62+E74-E63</f>
        <v>4059165.6999999993</v>
      </c>
    </row>
    <row r="77" spans="1:5" ht="23.25" customHeight="1" x14ac:dyDescent="0.25">
      <c r="A77" s="45" t="s">
        <v>78</v>
      </c>
      <c r="B77" s="45"/>
      <c r="C77" s="45"/>
      <c r="D77" s="45"/>
      <c r="E77" s="45"/>
    </row>
    <row r="78" spans="1:5" ht="23.25" customHeight="1" x14ac:dyDescent="0.25">
      <c r="A78" s="45"/>
      <c r="B78" s="45"/>
      <c r="C78" s="45"/>
      <c r="D78" s="45"/>
      <c r="E78" s="45"/>
    </row>
    <row r="79" spans="1:5" ht="23.25" customHeight="1" x14ac:dyDescent="0.25">
      <c r="A79" s="20" t="s">
        <v>57</v>
      </c>
      <c r="B79" s="21" t="s">
        <v>58</v>
      </c>
      <c r="C79" s="20">
        <v>811877.7</v>
      </c>
      <c r="D79" s="27">
        <v>4267.7</v>
      </c>
      <c r="E79" s="17">
        <f>C79+D79</f>
        <v>816145.39999999991</v>
      </c>
    </row>
    <row r="80" spans="1:5" ht="35.25" customHeight="1" x14ac:dyDescent="0.25">
      <c r="A80" s="20">
        <v>2</v>
      </c>
      <c r="B80" s="21" t="s">
        <v>59</v>
      </c>
      <c r="C80" s="26">
        <v>1615034</v>
      </c>
      <c r="D80" s="27">
        <v>-610118</v>
      </c>
      <c r="E80" s="17">
        <f t="shared" ref="E80:E90" si="12">C80+D80</f>
        <v>1004916</v>
      </c>
    </row>
    <row r="81" spans="1:5" ht="23.25" customHeight="1" x14ac:dyDescent="0.25">
      <c r="A81" s="20" t="s">
        <v>60</v>
      </c>
      <c r="B81" s="21" t="s">
        <v>61</v>
      </c>
      <c r="C81" s="26">
        <v>4500</v>
      </c>
      <c r="D81" s="27"/>
      <c r="E81" s="17">
        <f t="shared" si="12"/>
        <v>4500</v>
      </c>
    </row>
    <row r="82" spans="1:5" ht="23.25" customHeight="1" x14ac:dyDescent="0.25">
      <c r="A82" s="20">
        <v>4</v>
      </c>
      <c r="B82" s="21" t="s">
        <v>62</v>
      </c>
      <c r="C82" s="26">
        <v>36000</v>
      </c>
      <c r="D82" s="27">
        <v>44000</v>
      </c>
      <c r="E82" s="17">
        <f t="shared" si="12"/>
        <v>80000</v>
      </c>
    </row>
    <row r="83" spans="1:5" ht="32.25" customHeight="1" x14ac:dyDescent="0.25">
      <c r="A83" s="20">
        <v>5</v>
      </c>
      <c r="B83" s="21" t="s">
        <v>63</v>
      </c>
      <c r="C83" s="26">
        <v>250200</v>
      </c>
      <c r="D83" s="27"/>
      <c r="E83" s="17">
        <f t="shared" si="12"/>
        <v>250200</v>
      </c>
    </row>
    <row r="84" spans="1:5" ht="23.25" customHeight="1" x14ac:dyDescent="0.25">
      <c r="A84" s="20">
        <v>6</v>
      </c>
      <c r="B84" s="21" t="s">
        <v>64</v>
      </c>
      <c r="C84" s="26">
        <v>35000</v>
      </c>
      <c r="D84" s="27">
        <v>81000</v>
      </c>
      <c r="E84" s="17">
        <f t="shared" si="12"/>
        <v>116000</v>
      </c>
    </row>
    <row r="85" spans="1:5" ht="23.25" customHeight="1" x14ac:dyDescent="0.25">
      <c r="A85" s="20">
        <v>7</v>
      </c>
      <c r="B85" s="21" t="s">
        <v>65</v>
      </c>
      <c r="C85" s="20">
        <v>1118600</v>
      </c>
      <c r="D85" s="27">
        <v>63000</v>
      </c>
      <c r="E85" s="17">
        <f t="shared" si="12"/>
        <v>1181600</v>
      </c>
    </row>
    <row r="86" spans="1:5" ht="23.25" customHeight="1" x14ac:dyDescent="0.25">
      <c r="A86" s="20">
        <v>8</v>
      </c>
      <c r="B86" s="21" t="s">
        <v>66</v>
      </c>
      <c r="C86" s="20">
        <v>25250</v>
      </c>
      <c r="D86" s="29"/>
      <c r="E86" s="17">
        <f t="shared" si="12"/>
        <v>25250</v>
      </c>
    </row>
    <row r="87" spans="1:5" ht="23.25" customHeight="1" x14ac:dyDescent="0.25">
      <c r="A87" s="20" t="s">
        <v>67</v>
      </c>
      <c r="B87" s="21" t="s">
        <v>20</v>
      </c>
      <c r="C87" s="20">
        <v>365000</v>
      </c>
      <c r="D87" s="27">
        <v>-143000</v>
      </c>
      <c r="E87" s="17">
        <f t="shared" si="12"/>
        <v>222000</v>
      </c>
    </row>
    <row r="88" spans="1:5" ht="23.25" customHeight="1" x14ac:dyDescent="0.25">
      <c r="A88" s="20">
        <v>10</v>
      </c>
      <c r="B88" s="21" t="s">
        <v>68</v>
      </c>
      <c r="C88" s="20">
        <v>161600</v>
      </c>
      <c r="D88" s="29"/>
      <c r="E88" s="17">
        <f t="shared" si="12"/>
        <v>161600</v>
      </c>
    </row>
    <row r="89" spans="1:5" ht="23.25" customHeight="1" x14ac:dyDescent="0.25">
      <c r="A89" s="20">
        <v>11</v>
      </c>
      <c r="B89" s="21" t="s">
        <v>69</v>
      </c>
      <c r="C89" s="20">
        <v>786954.3</v>
      </c>
      <c r="D89" s="29">
        <v>185000</v>
      </c>
      <c r="E89" s="17">
        <f t="shared" si="12"/>
        <v>971954.3</v>
      </c>
    </row>
    <row r="90" spans="1:5" ht="23.25" customHeight="1" x14ac:dyDescent="0.25">
      <c r="A90" s="20" t="s">
        <v>70</v>
      </c>
      <c r="B90" s="21" t="s">
        <v>71</v>
      </c>
      <c r="C90" s="20">
        <v>25000</v>
      </c>
      <c r="D90" s="29"/>
      <c r="E90" s="17">
        <f t="shared" si="12"/>
        <v>25000</v>
      </c>
    </row>
    <row r="91" spans="1:5" ht="23.25" customHeight="1" x14ac:dyDescent="0.25">
      <c r="A91" s="12"/>
      <c r="B91" s="4"/>
      <c r="C91" s="5"/>
      <c r="D91" s="9"/>
      <c r="E91" s="13"/>
    </row>
    <row r="92" spans="1:5" ht="40.5" customHeight="1" x14ac:dyDescent="0.25">
      <c r="A92" s="42"/>
      <c r="B92" s="8" t="s">
        <v>55</v>
      </c>
      <c r="C92" s="43">
        <v>-800000</v>
      </c>
      <c r="D92" s="9"/>
      <c r="E92" s="13"/>
    </row>
    <row r="93" spans="1:5" ht="23.25" customHeight="1" x14ac:dyDescent="0.25">
      <c r="A93" s="42"/>
      <c r="B93" s="8" t="s">
        <v>56</v>
      </c>
      <c r="C93" s="43"/>
      <c r="D93" s="9"/>
      <c r="E93" s="13"/>
    </row>
    <row r="94" spans="1:5" ht="23.25" customHeight="1" x14ac:dyDescent="0.25">
      <c r="A94" s="12"/>
      <c r="B94" s="8" t="s">
        <v>72</v>
      </c>
      <c r="C94" s="35">
        <f>C79+C80+C81+C82+C83+C84+C85+C86+C87+C88+C89+C90+C91+C92</f>
        <v>4435016</v>
      </c>
      <c r="D94" s="14">
        <f t="shared" ref="D94" si="13">D79+D80+D81+D82+D83+D84+D85+D86+D87+D88+D89+D90+D91+D92</f>
        <v>-375850.30000000005</v>
      </c>
      <c r="E94" s="35">
        <f>E79+E80+E81+E82+E83+E84+E85+E86+E87+E88+E89+E90+E91+C92</f>
        <v>4059165.7</v>
      </c>
    </row>
    <row r="95" spans="1:5" x14ac:dyDescent="0.25">
      <c r="A95" s="1"/>
    </row>
    <row r="96" spans="1:5" x14ac:dyDescent="0.25">
      <c r="A96" s="2"/>
    </row>
    <row r="97" spans="1:3" x14ac:dyDescent="0.25">
      <c r="A97" s="2"/>
    </row>
    <row r="98" spans="1:3" x14ac:dyDescent="0.25">
      <c r="A98" s="2"/>
      <c r="B98" s="7"/>
      <c r="C98" s="7"/>
    </row>
    <row r="99" spans="1:3" x14ac:dyDescent="0.25">
      <c r="A99" s="2"/>
      <c r="B99" s="7"/>
      <c r="C99" s="7"/>
    </row>
    <row r="100" spans="1:3" x14ac:dyDescent="0.25">
      <c r="A100" s="2"/>
      <c r="B100" s="7"/>
      <c r="C100" s="7"/>
    </row>
    <row r="101" spans="1:3" x14ac:dyDescent="0.25">
      <c r="A101" s="2"/>
      <c r="B101" s="7"/>
      <c r="C101" s="7"/>
    </row>
  </sheetData>
  <mergeCells count="9">
    <mergeCell ref="A1:E1"/>
    <mergeCell ref="A2:E2"/>
    <mergeCell ref="A3:E3"/>
    <mergeCell ref="A92:A93"/>
    <mergeCell ref="C92:C93"/>
    <mergeCell ref="A29:A30"/>
    <mergeCell ref="A77:E78"/>
    <mergeCell ref="A4:E5"/>
    <mergeCell ref="B29:E30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2024-05-21T07:13:58Z</cp:lastPrinted>
  <dcterms:created xsi:type="dcterms:W3CDTF">2023-09-18T20:41:03Z</dcterms:created>
  <dcterms:modified xsi:type="dcterms:W3CDTF">2024-05-22T05:41:35Z</dcterms:modified>
</cp:coreProperties>
</file>