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2" tabRatio="949"/>
  </bookViews>
  <sheets>
    <sheet name="Annex_2_ActionPlan" sheetId="2" r:id="rId1"/>
  </sheets>
  <definedNames>
    <definedName name="_xlnm._FilterDatabase" localSheetId="0" hidden="1">Annex_2_ActionPlan!$A$7:$AB$94</definedName>
    <definedName name="_xlnm.Print_Area" localSheetId="0">Annex_2_ActionPlan!$A$1:$N$94</definedName>
  </definedNames>
  <calcPr calcId="152511"/>
</workbook>
</file>

<file path=xl/calcChain.xml><?xml version="1.0" encoding="utf-8"?>
<calcChain xmlns="http://schemas.openxmlformats.org/spreadsheetml/2006/main">
  <c r="I21" i="2" l="1"/>
  <c r="I18" i="2" s="1"/>
  <c r="J21" i="2"/>
  <c r="J89" i="2"/>
  <c r="K89" i="2"/>
  <c r="L89" i="2"/>
  <c r="M89" i="2"/>
  <c r="I89" i="2"/>
  <c r="J80" i="2"/>
  <c r="K80" i="2"/>
  <c r="L80" i="2"/>
  <c r="M80" i="2"/>
  <c r="I80" i="2"/>
  <c r="J68" i="2"/>
  <c r="K68" i="2"/>
  <c r="L68" i="2"/>
  <c r="M68" i="2"/>
  <c r="I68" i="2"/>
  <c r="J61" i="2"/>
  <c r="K61" i="2"/>
  <c r="L61" i="2"/>
  <c r="M61" i="2"/>
  <c r="I61" i="2"/>
  <c r="J58" i="2"/>
  <c r="K58" i="2"/>
  <c r="L58" i="2"/>
  <c r="M58" i="2"/>
  <c r="I58" i="2"/>
  <c r="J52" i="2"/>
  <c r="K52" i="2"/>
  <c r="L52" i="2"/>
  <c r="M52" i="2"/>
  <c r="I52" i="2"/>
  <c r="J48" i="2"/>
  <c r="K48" i="2"/>
  <c r="L48" i="2"/>
  <c r="M48" i="2"/>
  <c r="I48" i="2"/>
  <c r="J44" i="2"/>
  <c r="K44" i="2"/>
  <c r="L44" i="2"/>
  <c r="M44" i="2"/>
  <c r="I44" i="2"/>
  <c r="J33" i="2"/>
  <c r="K33" i="2"/>
  <c r="L33" i="2"/>
  <c r="M33" i="2"/>
  <c r="I33" i="2"/>
  <c r="J9" i="2"/>
  <c r="K9" i="2"/>
  <c r="L9" i="2"/>
  <c r="M9" i="2"/>
  <c r="I9" i="2"/>
  <c r="L79" i="2" l="1"/>
  <c r="J18" i="2"/>
  <c r="K79" i="2"/>
  <c r="L57" i="2"/>
  <c r="J79" i="2"/>
  <c r="M57" i="2"/>
  <c r="I28" i="2"/>
  <c r="J57" i="2"/>
  <c r="M79" i="2"/>
  <c r="J28" i="2"/>
  <c r="K57" i="2"/>
  <c r="K28" i="2"/>
  <c r="L28" i="2"/>
  <c r="M28" i="2"/>
  <c r="I79" i="2"/>
  <c r="I57" i="2"/>
  <c r="I16" i="2"/>
  <c r="I8" i="2" s="1"/>
  <c r="L21" i="2"/>
  <c r="M21" i="2"/>
  <c r="K21" i="2"/>
  <c r="K18" i="2" l="1"/>
  <c r="L18" i="2" s="1"/>
  <c r="M18" i="2" s="1"/>
  <c r="I7" i="2"/>
  <c r="J16" i="2"/>
  <c r="J8" i="2" s="1"/>
  <c r="J7" i="2" s="1"/>
  <c r="K16" i="2" l="1"/>
  <c r="K8" i="2" s="1"/>
  <c r="K7" i="2" s="1"/>
  <c r="L16" i="2" l="1"/>
  <c r="L8" i="2" s="1"/>
  <c r="L7" i="2" s="1"/>
  <c r="M16" i="2"/>
  <c r="M8" i="2" s="1"/>
  <c r="M7" i="2" s="1"/>
</calcChain>
</file>

<file path=xl/sharedStrings.xml><?xml version="1.0" encoding="utf-8"?>
<sst xmlns="http://schemas.openxmlformats.org/spreadsheetml/2006/main" count="476" uniqueCount="226">
  <si>
    <t>Արդյունքի և գործողության համար</t>
  </si>
  <si>
    <t>Նպատակներ և գործողություններ</t>
  </si>
  <si>
    <t>Ցուցանիշ</t>
  </si>
  <si>
    <t>Հենանիշ</t>
  </si>
  <si>
    <t>Թիրախ</t>
  </si>
  <si>
    <t>Տեղեկատվության աղբյուր</t>
  </si>
  <si>
    <t>Պատասխանատու գերատեսչություն</t>
  </si>
  <si>
    <t>Ֆինանսավորման աղբյուրը</t>
  </si>
  <si>
    <t>Գործողություն 1</t>
  </si>
  <si>
    <t>Գործողություն 2</t>
  </si>
  <si>
    <t>Գործողություն 3</t>
  </si>
  <si>
    <t>Գործողություն 4</t>
  </si>
  <si>
    <t>2025թ.</t>
  </si>
  <si>
    <t>ՀՀ ԿԳՄՍՆ</t>
  </si>
  <si>
    <t>ՀՀ ԿԳՄՍՆ,
ՀՀ ՖՆ</t>
  </si>
  <si>
    <t>Նորարարություն</t>
  </si>
  <si>
    <t xml:space="preserve">Ժողովրդական արհեստների և արվեստների քարտեզագրում
</t>
  </si>
  <si>
    <t xml:space="preserve">Մեկենասության ոլորտում օրենսդրական դաշտի կարգավորում
</t>
  </si>
  <si>
    <t xml:space="preserve">Մշակութային հաստատությունների ֆոնդահայթայթման կարողությունների զարգացում 
</t>
  </si>
  <si>
    <t>ՀՀ ԿԳՄՍՆ
Գործընկեր կազմակերպություններ</t>
  </si>
  <si>
    <t xml:space="preserve">Մշակույթի նկատմամբ առաջնային պահանջարկի ձևավորում 
</t>
  </si>
  <si>
    <t xml:space="preserve">Կենտրոնացված և համակարգված գովազդային հարթակների ձևավորում
</t>
  </si>
  <si>
    <t xml:space="preserve">Մշակույթի ապակենտրոնացում
</t>
  </si>
  <si>
    <t xml:space="preserve">Մանկապատանեկան պետական մշակութային քաղաքականության մշակում և իրականացում
</t>
  </si>
  <si>
    <t>Գործողություն 5</t>
  </si>
  <si>
    <t xml:space="preserve">Մշակութային առաջնահերթ շուկաների որոշարկում
</t>
  </si>
  <si>
    <t xml:space="preserve">Միջազգային տեղեկատվական դաշտում հայկական մշակույթի դիրքավորում և լիարժեք ներկայացվածություն
</t>
  </si>
  <si>
    <t>Հայաստանի ճանաչելիության բարձրացում</t>
  </si>
  <si>
    <t xml:space="preserve">Հայկական մշակույթի դիրքավորում համաշխարհային մշակույթի համատեքստում 
</t>
  </si>
  <si>
    <t xml:space="preserve">Միջազգային առաջատար միտումների և փոխակերպումների յուրացում և կիրառում </t>
  </si>
  <si>
    <t>Մշակույթի ոլորտում համախառն ընդգրկվածության ապահովում (ըստ սեռի, տարիքի, մարզերի, հաշմանդամության, սոցիալական խմբի)</t>
  </si>
  <si>
    <t>Առաջարկությունների փաթեթի ձևավորում</t>
  </si>
  <si>
    <t xml:space="preserve">Ինքնազբաղ/անկախ ստեղծագործողների, ժողովրդական արհեստներով զբաղվող վարպետների սոցիալ-տնտեսական կարգավիճակի և իրավական հարաբերությունների հստակեցում
</t>
  </si>
  <si>
    <t>Նորմատիվ իրավական ակտեր Նպատակային դրամաշնորհներ  Ոչ ֆինանսական աջակցության ձևեր</t>
  </si>
  <si>
    <t>Վերապատրաստման ծրագրեր/դասընթացներ, ֆոնդահայթայթման ուղեցույց</t>
  </si>
  <si>
    <t>Երաժշտական գործիքների ու բեմական հանդերձի ձեռքբերում և  համալրում</t>
  </si>
  <si>
    <t xml:space="preserve">Թանգարանների և գրադարանների, համերգասրահների և թատրոնների տեխնիկական վերազինում
</t>
  </si>
  <si>
    <t>Կապիտալ հատկացումներ լուսաձայնային սարքավորումների ձեռքբերման և անվտանգության համակարգի ներդրման համար</t>
  </si>
  <si>
    <t xml:space="preserve">ՊՈԱԿ-ների և ստեղծագործական միությունների միջև համագործակցության պայմանագրեր, համաձայնագրեր </t>
  </si>
  <si>
    <t>Թատերահամերգային համատեղ նախագծեր</t>
  </si>
  <si>
    <t>Արվեստի տնտեսականացում և արտաքին շուկայի ընդլայնում</t>
  </si>
  <si>
    <t>ՊՈԱԿ-ների արդյունավետության գնահատման անհատական չափորոշիչներ</t>
  </si>
  <si>
    <t>Արտաբյուջետային միջոցների ավելացում՝  եկամուտների տարբերակման միջոցով</t>
  </si>
  <si>
    <t xml:space="preserve">Օրենսդրական բարեփոխումներ </t>
  </si>
  <si>
    <t xml:space="preserve">Հովանավորության պետական խրախուսման միջոցառումներ </t>
  </si>
  <si>
    <t>Մեկենաս տարեգիրք</t>
  </si>
  <si>
    <t>Ոլորտային ուսումնասիրություն</t>
  </si>
  <si>
    <t>Գովազդային հարթակներում մշակութային բովանդակության առկայություն</t>
  </si>
  <si>
    <t>Սպառողական զամբյուղում մշակույթին ուղղված միջոցների աճ</t>
  </si>
  <si>
    <t>Հենանիշից+50%</t>
  </si>
  <si>
    <t xml:space="preserve">Գեղագիտական կրթության կենտրոններ             </t>
  </si>
  <si>
    <t>Համայնքներում իրականացվող մշակութային նախագծեր</t>
  </si>
  <si>
    <t>Համայնքներում կրթական-մշակութային միասնական դաշտի ձևավորում</t>
  </si>
  <si>
    <t xml:space="preserve">Նպատակային դրամաշնորհներ </t>
  </si>
  <si>
    <t>Դիվանագիտական ներկայացուցչությունների և ոլորտի լիազոր մարմնի համատեղ գործողությունների ծրագրի մշակում</t>
  </si>
  <si>
    <t xml:space="preserve">Միջգերատեսչական աշխատանքային խմբերի ձևավորում, ամենամյա փոխհամաձայնեցված և թիրախավորված ծրագիր         
</t>
  </si>
  <si>
    <t>Հարթակների գույքագրում և շտեմարանի ձևավորում՝ ըստ քաղաքական առաջնահերթությունների</t>
  </si>
  <si>
    <t>Ոլորտային հետազոտություն</t>
  </si>
  <si>
    <t xml:space="preserve">Միջազգային թիրախային միջոցառումների  մասնակցության նպատակով պետական դրամաշնորհների հատկացման նոր կարգ                </t>
  </si>
  <si>
    <t>Միջազգային հեղինակավոր հարթակների հետաքրքվածության մեծացում հայ մշակույթի հանդեպ</t>
  </si>
  <si>
    <t>Միջազգային մասնագիտական կառույցներին/միավորումներին անդամակցություն</t>
  </si>
  <si>
    <t>Միջազգային մշակութային-մասնագիտական հարթակներում (գիտաժողով, փառատոներ, համաժողով, ցուցահանդես, կինոշուկա և այլն) հայկական մշակույթի ներկայացվածություն</t>
  </si>
  <si>
    <t xml:space="preserve">Տեղեկատվական արշավների միջոցով հովանավորների վարկանիշի բարձրացում </t>
  </si>
  <si>
    <t>Միջազգային կառույցներ, հասարակական կազմակերպություններ</t>
  </si>
  <si>
    <t xml:space="preserve">Միջազգային կառույցների հետ համագործակցության ընդլայնում  (Բրիտանական խորհուրդ, ԵՄ պատվիրակություն, Ստեղծարար Եվրոպա, ՀՀՄՀ, Եվրոպայի Խորհուրդ, ՄԱԿ, ՅՈՒՆԵՍԿՕ և այլն) </t>
  </si>
  <si>
    <t>Միջազգային առաջնային մշակութային արդյունքի հասանելիություն</t>
  </si>
  <si>
    <t>ՀՀ պետական բյուջե</t>
  </si>
  <si>
    <t>Արհեստանոցների և արվեստանոցների թիվն ըստ համայնքների և գործունեության տեսակների</t>
  </si>
  <si>
    <t>Միջազգային տեղեկատվական հարթակներում հրապարակումների թիվը</t>
  </si>
  <si>
    <t>Գործողություն 6</t>
  </si>
  <si>
    <t>Թանգարանների և  գրադարանների կառավարման նոր ձևաչափի կիրարկում</t>
  </si>
  <si>
    <t xml:space="preserve"> ա. Թանգարանների ինքնաֆինանասավորման ցուցանիշի և այցելությունների աճողական %                                         բ. Գրադարանների հավասարաչափ բաշխվածության և կրթամշակութային կյանքում ներգրավվածության ցուցանիշի աճողական % (ըստ սեռի, տարիքի, մարզերի, հաշմանդամության, սոցիալական խմբի)</t>
  </si>
  <si>
    <t>ժողովրդական վարպետների համամասնությունն ըստ համայնքների և գործունեության տեսկաների</t>
  </si>
  <si>
    <t>Գրադարանների կողմից մատուցվող նոր ծառայությունների թիվը</t>
  </si>
  <si>
    <t>ՀՀ ԿԳՄՍՆ,                            ՀՀ ՏԿԶՆ, Մարզպետարաններ,</t>
  </si>
  <si>
    <t>Թանգարաններում և գրադարաններում գիտակրթական բաղադրիչի ընդլայնում</t>
  </si>
  <si>
    <t>մինչև 1960 թվական հրատարակված գրավոր ժառանգության թվայնացված միավորների թիվը</t>
  </si>
  <si>
    <t xml:space="preserve">Մասնակցություն հեղինակավոր միջոցառումներին  </t>
  </si>
  <si>
    <t>Հայ գրականության հանրահռչակում արտերկրում</t>
  </si>
  <si>
    <t xml:space="preserve">Թիրախային հաստատությունների թիվը Տարածված գրքերի համամասնություննը ըստ ուղղությունների </t>
  </si>
  <si>
    <t>Արվեստաբանական -քննադատական հրապարակումների համամասնությունն ըստ ուղղությունների</t>
  </si>
  <si>
    <t>գիտահետազոտական լաբորատորիաների և ներդրված սարքավորումների թիվը</t>
  </si>
  <si>
    <t>Գրողների, գրաքննադատների, գեղարվեստական գրականության թարգմանիչների ներուժի խթանում</t>
  </si>
  <si>
    <t>Գրողների, գրաքննադատների, թարգմանիչների թիվը</t>
  </si>
  <si>
    <t>իրականացված ծրագրերի և շահառուների թիվը</t>
  </si>
  <si>
    <t xml:space="preserve">Արտերկրի հեղինակավոր ԲՈՒՀ-երի,  գրադարանների և մշակութային հաստատությունների գրքային հավաքածուների համալրում  Հայաստանի պատմությունը,  մշակույթը և արվեստը ներկայացնող գիտական և հանրամատչելի օտարալեզու գրականությամբ </t>
  </si>
  <si>
    <t>Գրավոր ժառանգության թվայնացման շարունակականության ապահովում</t>
  </si>
  <si>
    <t xml:space="preserve">Թվայնացված թանգարանային առարկաների թիվը    </t>
  </si>
  <si>
    <t>Անկախության շրջանի մշակութային ժառանգության գույքագրում և ինստիտուցիոնալացում</t>
  </si>
  <si>
    <t>Թանգարանային մասնագետների վերապատրաստում միջազգային փորձին համապատասխան</t>
  </si>
  <si>
    <t>Գրադարանային մասնագետների վերապատրաստում միջազգային փորձին համապատասխան</t>
  </si>
  <si>
    <t>Արվեստի պատմաբանների և քննադատների ինստիտուտի զարգացմանը խթանում</t>
  </si>
  <si>
    <t>մշակութային ժառանգության ոլորտում վերականգնողական, գիտահետազոտական լաբորատորիաների արդիականացում</t>
  </si>
  <si>
    <t>Մշակութային ժառանգության ոլորտում բովանդակության արդիականացում, մասնագիտական կարողությունների կատարելագործում և շարունակական զարգացում</t>
  </si>
  <si>
    <t>Մշակութային ժառանգության ոլորտում նոր հաստատությունների ստեղծում</t>
  </si>
  <si>
    <t>Գործողություն 7</t>
  </si>
  <si>
    <t>Գրադարաններում և թանգարաններում Էլեկտրոնային սպասարկման ծրագրերի ներդրում</t>
  </si>
  <si>
    <t>Վերապատրաստված մասնագետների թիվը Միջազգային փորձագետների թիվը</t>
  </si>
  <si>
    <t>Նոր հրատարակությունների թիվը                                               Միջազգային լավագույն գրականության թարգմանությունների թիվը</t>
  </si>
  <si>
    <t xml:space="preserve">վերապատրաստված ուսուցիչների թիվը շահառուների թիվը </t>
  </si>
  <si>
    <t>Ոլորտային մասնագետների մենթորության ծրագրի ներդրում</t>
  </si>
  <si>
    <t>Շահառուների թիվը</t>
  </si>
  <si>
    <t>ՀՀ ԿԳՄՍ             Մշակութային կազմակերպություններ</t>
  </si>
  <si>
    <t xml:space="preserve">Առաջատար խմբերի և արվեստագետների հյուրախաղերի ապահովում, Ժողովրդական արվեստների և արհեստների ցուցադրությունների թիվը </t>
  </si>
  <si>
    <t>Մշակութային ժառանգության ոլորտում մասնագիտական գրականության նորացում/արդիականացում</t>
  </si>
  <si>
    <t>Մշակութային ժառանգության թվային հասանելիություն</t>
  </si>
  <si>
    <t xml:space="preserve">Թվայնացված հուշարձանների  թիվը    </t>
  </si>
  <si>
    <t>Գործունեություն ծավալող ժողովրդական վարպետների մասին տվյալների բանկի կազմում</t>
  </si>
  <si>
    <t>Ոչ նյութական մշակութային ժառանգության շտեմարանի համալրում</t>
  </si>
  <si>
    <t xml:space="preserve">Թվայնացված նոր դաշտերի և ցանկերի թիվը </t>
  </si>
  <si>
    <t>1. Միջազգային դրամաշնորհներով իրականացվող նախագծեր           2. ՅՈՒՆԵՍԿՕ-ի Համաշխարհային ժառանգության և ՅՈՒՆԵՍԿՕ-ի  ոչ նյութական մշակութային ժառանգության ցանկերում գրանցվող հայտերի թիվը</t>
  </si>
  <si>
    <t>Մշակութային ժառանգության գույքագրում և ինստիտուտիոնալացում</t>
  </si>
  <si>
    <t>Գործողություն 8</t>
  </si>
  <si>
    <t xml:space="preserve">Պատմության և մշակույթի անշարժ հուշարձանների  վերականգնող-մասնագետների պատրաստում  և վերապատրաստում </t>
  </si>
  <si>
    <t>Օրենքների փոփոխություններ, կառավարության որոշումների նոր նախագծեր, միջազգային համաձայնագրեր</t>
  </si>
  <si>
    <t xml:space="preserve">Ոլորտում կազմակերպաիրավական նոր ենթակառուցվածքների թիվը </t>
  </si>
  <si>
    <t>Պատմության և մշակույթի  անշարժ հուշարձանների պահպանության բնագավառի կառավարման ենթակառուցվածքի կատարելագործում</t>
  </si>
  <si>
    <t>Պատմության և մշակույթի անշարժ հուշարձանների  պետական ցուցակների արդիականացում</t>
  </si>
  <si>
    <t>պետական բյուջե</t>
  </si>
  <si>
    <t>Դպրոցներում մշակութային ժառանգության պահպանության վերաբերյալ ուսումնական ձեռնարկի ներդնում</t>
  </si>
  <si>
    <t>ոլորտային ուսումնասիրություններ</t>
  </si>
  <si>
    <t>2027թ.</t>
  </si>
  <si>
    <t>Պետական բյուջե,
Դոնոր կազմակերպություններ,</t>
  </si>
  <si>
    <t>Ընթերցանությունը խթանող ծրագրերի իրականացում</t>
  </si>
  <si>
    <t xml:space="preserve">ՀՀ ԿԳՄՍՆ                     Տեղական ինքնակառավարման մարմիններ,
Մարզպետարաններ,
</t>
  </si>
  <si>
    <t>ՀՀ ԿԳՄՍՆ                     Տեղական ինքնակառավարման մարմիններ, մարզպետարաններ</t>
  </si>
  <si>
    <t>ՀՀ ԿԳՄՍՆ, Տեղական ինքնակառավարման մարմիններ, Հայաստանի գրողների միություն</t>
  </si>
  <si>
    <t>ՀՀ ԿԳՄՍՆ, Հայաստանի ստեղծագործական միություններ</t>
  </si>
  <si>
    <t xml:space="preserve">ՀՀ ԿԳՄՍՆ, Տեղական ինքնակառավարման մարմիններ, </t>
  </si>
  <si>
    <t>Կգնահատվի 2023 թ․</t>
  </si>
  <si>
    <t>ՀՀ ԿԳՄՍՆ, ոլորտային ուսումնասիրություններ</t>
  </si>
  <si>
    <t>շնորհալի պատանի երաժիշտ-կատարողների մասնագիտական կարողությունների զարգացում և կատարելագործում, շահառուների քանակ</t>
  </si>
  <si>
    <t xml:space="preserve">Երաժշտական և արվեստի դպրոցների համար երաժշտական գործիքների ձեռքբերում, գործիքների քանակը </t>
  </si>
  <si>
    <t>24 անվանում</t>
  </si>
  <si>
    <t>30 անվանում</t>
  </si>
  <si>
    <t>ներառականության խթանում</t>
  </si>
  <si>
    <t>Կրթական-մշակութային նախագծերի ընդլայնում, ծարգրերի քանակը</t>
  </si>
  <si>
    <t>կրթական ծրագրերի թիվը՝ տարեկան կտրվածքով</t>
  </si>
  <si>
    <t>կրթական ծրագրերի շահառուների թիվը՝ տարեկան կտրվածքով</t>
  </si>
  <si>
    <t>ՀՀ ԿԳՄՍՆ, ՀՀ ԱԳՆ</t>
  </si>
  <si>
    <t>Կինոժառանգության ներկայացում միջազգային հեղինակավոր հարթակներում, փառատոների թիվը</t>
  </si>
  <si>
    <t>Հայկական  պատմամշակութային անշարժ, շարժական  և ոչ նյութական մշակութային ժառանգության գույքագրման շարունակականության ապահովում</t>
  </si>
  <si>
    <t>Հուշարձանների էլեկտրոնային շտեմարանի ստեղծում</t>
  </si>
  <si>
    <t>2027թ․</t>
  </si>
  <si>
    <t xml:space="preserve">Պատմության և մշակույթի անշարժ հուշարձանների  պետական ցուցակների վերանայում և GPS կոորդինատավորում </t>
  </si>
  <si>
    <t>հենանիշ+40%</t>
  </si>
  <si>
    <t>հենանիշ+60%</t>
  </si>
  <si>
    <t>Պետական բյուջե, օրենքով չարգելված այլ միջոցներ</t>
  </si>
  <si>
    <t xml:space="preserve">Պետական բյուջե,  </t>
  </si>
  <si>
    <t>պետական բյուջե, օրենքով չարգելված միջոցներ, դոնոր կազմակերպություններ</t>
  </si>
  <si>
    <t>Համայնքներում գրադարանների վերարժևորում և կրթամշակութային դերի ընդլայնում</t>
  </si>
  <si>
    <t xml:space="preserve">Կրթական ծրագրերին մասնակիցների թիվ                 Գիտական հրապարակումների թիվը      </t>
  </si>
  <si>
    <t>Բյուջե /հազ․ դրամ/</t>
  </si>
  <si>
    <t>ՀՀ ԿԳՄՍՆ, տեղական ինքնակառավարման մարմիններ</t>
  </si>
  <si>
    <t>Դոնոր կազմակերպություններ</t>
  </si>
  <si>
    <t>ՀՀ պետական բյուջե,
Դոնոր կազմակերպություններ</t>
  </si>
  <si>
    <t>ՀՀ պետական բյուջե, համայնքային բյուջե</t>
  </si>
  <si>
    <t>ՀՀ պետական բյուջե,
Դոնոր կազմակերպություններ,
Համայնքային բյուջե</t>
  </si>
  <si>
    <t>ՀՀ պետական բյուջե, դոնոր կազմակերպություններ, համայնքային բյուջե, օրենքով չարգելված միջոցներ</t>
  </si>
  <si>
    <t>ՀՀ պետական բյուջե, օրենքով չարգելված այլ միջոցներ</t>
  </si>
  <si>
    <t>ՀՀ պետական բյուջե, օրենքով չարգելված միջոցներ, դոնոր կազմակերպություններ</t>
  </si>
  <si>
    <t>Տեղական ինքնակառավարման մարմիններ,
Մարզպետարաններ,
ՀՀ ԱԻՆ,
ՀՀ ԿԳՄՍՆ</t>
  </si>
  <si>
    <t>ՀՀ ԿԳՄՍՆ, ՀՀ էկոնոմիկայի նախարարություն,  ՀՀ ԲՏԱ նախարարություն,  Տեղական ինքնակառավարման մարմիններ</t>
  </si>
  <si>
    <t>ՀՀ ԿԳՄՍՆ, Տեղական ինքնակառավարման մարմիններ</t>
  </si>
  <si>
    <t>ՀՀ ԿԳՄՍՆ, ՀՀ ԱԳՆ, ՀՀ էկոնոմիկայի նախարարություն</t>
  </si>
  <si>
    <t>ՀՀ ԿԳՄՍՆ, ՀՀ էկոնոմիկայի նախարարություն, ՀՀ ֆինանսների նախարարություն, ՀՀ ԲՏԱ նախարարություն, ՀՀ տարածքային կառավարման նախարարություն, Տեղական ինքնակառավարման մարմիններ</t>
  </si>
  <si>
    <t>Գույքագրված հուշարձանների և ոչ նյութական մշակութային ժառանգության տարրերի թիվը</t>
  </si>
  <si>
    <t>Մշակութային  ժառանգության և ժամանակակից արվեստի ոլորտում առկա խնդիրների ուսումնասիրություն և վերլուծություն</t>
  </si>
  <si>
    <t>Օրենսդրական դաշտի բարելավում, այդ թվում՝ միջազգային օրենսդրության հետ ներդաշնակեցում</t>
  </si>
  <si>
    <t>Արդյունավետության որակական և քանակական չափորոշիչների մշակում</t>
  </si>
  <si>
    <t xml:space="preserve">ՊՈԱԿ-ների ֆինանսական ինքնավարության խթանում </t>
  </si>
  <si>
    <t>Ստեղծարար ոլորտների խթանում</t>
  </si>
  <si>
    <t>Գեղարվեստական բարձրարժեք արդյունքի ապահովում</t>
  </si>
  <si>
    <t>Ստեղծագործական միություններին պատկանող գույքի առավել արդյունավետ գործադրում</t>
  </si>
  <si>
    <t>Պետական դրամաշնորհներով համայնքային ներգրավվածության ապահովում</t>
  </si>
  <si>
    <t xml:space="preserve">Միջհամայնքային համագործակցության խթանում </t>
  </si>
  <si>
    <t xml:space="preserve"> Պետական աջակցությամբ  նախագծերի մասնակի կամ  ամբողջական իրականացում համայնքներում</t>
  </si>
  <si>
    <t>Մտավոր, կրթական, մշակութային, ժամանցային միջավայրերի ձևավորում</t>
  </si>
  <si>
    <t>Երաժշտական և արվեստի դպրոցների համար ուսումնամեթոդական գրականության մշակում և հրատարակում</t>
  </si>
  <si>
    <t xml:space="preserve">Գրքի  միջազգային ցուցահանդեսների մասնակցության և ներկայացված գրողների և ոլորտային մասնագետների թիվը                                               </t>
  </si>
  <si>
    <t>Օտար լեզուներով հայ գրականության հրատարակությունների թիվը</t>
  </si>
  <si>
    <t>Հայկական կինոժառանգության միջազգայնացում</t>
  </si>
  <si>
    <t>Վերջնա-ժամկետ</t>
  </si>
  <si>
    <t>2. ակադեմիական հրապարակումների թիվը</t>
  </si>
  <si>
    <t xml:space="preserve">1. թանգարանայնացված  և արխիվացված հավաքածուների թիվը                                                             </t>
  </si>
  <si>
    <r>
      <t xml:space="preserve">Երիտասարդական կենտրոնների </t>
    </r>
    <r>
      <rPr>
        <strike/>
        <sz val="11"/>
        <color rgb="FFFF0000"/>
        <rFont val="GHEA Grapalat"/>
        <family val="3"/>
      </rPr>
      <t>և արվեստի կացարանների</t>
    </r>
    <r>
      <rPr>
        <sz val="11"/>
        <color theme="1"/>
        <rFont val="GHEA Grapalat"/>
        <family val="3"/>
      </rPr>
      <t xml:space="preserve"> ստեղծում և արվեստի կացարան ծրագրի իրականացում</t>
    </r>
  </si>
  <si>
    <t>ՀՀ ՄՇԱԿՈՒՅԹԻ ՊԱՀՊԱՆՈՒԹՅԱՆ ԵՎ ԶԱՐԳԱՑՄԱՆ ՌԱԶՄԱՎԱՐՈՒԹՅՈՒՆ 2023-2027 թթ                                                     ՄԻՋՈՑԱՌՈՒՄՆԵՐԻ ՊԼԱՆ</t>
  </si>
  <si>
    <t xml:space="preserve">Մշակութային և  ստեղծարար ոլորտներում կառավարման մոդելների արդիականացում 
</t>
  </si>
  <si>
    <t xml:space="preserve">Մշակութային և ստեղծարար ոլորտներում ինքնազբաղ ստեղծագործողների գործունեության խթանում
</t>
  </si>
  <si>
    <t xml:space="preserve"> Մշակութային ներդրումների և բարեգործության խթանում, մշակույթի մեկենասության վարկանիշի ձևավորում 
</t>
  </si>
  <si>
    <t xml:space="preserve">Նյութատեխնիկական բազայի, գույքի և ենթակառուցվածքների արդիականացում/ բարելավում
</t>
  </si>
  <si>
    <t xml:space="preserve">Ազգային վերաինքնարժևորում և ինքնաճանաչողություն
</t>
  </si>
  <si>
    <t xml:space="preserve">Մշակութային և արտաքին քաղաքականության համադրում և ներդաշնակեցում
</t>
  </si>
  <si>
    <t xml:space="preserve">Մշակութային և կրթական քաղաքականությունների ներդաշնակեցում
</t>
  </si>
  <si>
    <t>Մշակույթի և արվեստի ոլորտների կազմակերպիչների՝ կուրատորների, պրոդյուսերների, գրական գործակալների ֆորմալ և այլընտրանքային կրթական ծրագրերի իրականացում</t>
  </si>
  <si>
    <t>Մասնավոր պատակ 1.1</t>
  </si>
  <si>
    <t xml:space="preserve"> Մասնավոր նպատակ 1.2 </t>
  </si>
  <si>
    <t xml:space="preserve"> Մասնավոր պատակ 1.3</t>
  </si>
  <si>
    <t xml:space="preserve"> Մասնավոր պատակ 2.1</t>
  </si>
  <si>
    <t>Մասնավոր նպատակ 2.2</t>
  </si>
  <si>
    <t>Մասնավոր նպատակ 2.3</t>
  </si>
  <si>
    <t>Մասնավոր նպատակ 2.4</t>
  </si>
  <si>
    <t>Մասնավոր նպատակ 3.1</t>
  </si>
  <si>
    <t>Մասնավոր նպատակ 3.2</t>
  </si>
  <si>
    <t>Մասնավոր նպատակ 3.3</t>
  </si>
  <si>
    <t>Մասնավոր նպատակ 4.1</t>
  </si>
  <si>
    <t>Մասնավոր նպատակ 4.2</t>
  </si>
  <si>
    <t>Թիրախային ցուցիչներ</t>
  </si>
  <si>
    <t>ԳԼԽԱՎՈՐ ՆՊԱՏԱԿ 1. Մշակութային ժառանգության պահպանություն և անխաթար փոխանցում սերունդներին</t>
  </si>
  <si>
    <t>ԳԼԽԱՎՈՐ ԲՊԱՏԱԿ 3. Հասարակության ստեղծարար ընդգրկվածության ապահովում մշակութային կյանքին, ինչպես նաև մշակույթի և արվեստների դերի ընդլայնում երկրի կայուն զարգացման գործընթացներում</t>
  </si>
  <si>
    <t>ԳԼԽԱՎՈՐ ՆՊԱՏԱԿ 4. Հայաստանի դիրքավորում որպես համաշխարհային քաղաքակրթական արժեքների կրող և ստեղծող երկիր</t>
  </si>
  <si>
    <t xml:space="preserve">Հայաստանի Հանրապետության թանգարանային առարկաների շտեմարանի համալրում         </t>
  </si>
  <si>
    <t xml:space="preserve">ԳԼԽԱՎՈՐ ՆՊԱՏԱԿ 2. Ստեղծարար ոլորտների զարգացման և ստեղծագործողների կարողությունների դրսևորման ինստիտուցիոնալ միջավայրի ձևավորում </t>
  </si>
  <si>
    <t>Գործողություն 9</t>
  </si>
  <si>
    <t xml:space="preserve">1. Թանգարանների զարգացման և կառավարման նոր ենթակառուցվածքային միավորի ստեղծում                             2.Նորաստեղծ թանգարանների թիվը                                                                    </t>
  </si>
  <si>
    <t>Թանգարանի խանութի ենթակառուցվածքի զարգացում</t>
  </si>
  <si>
    <t>Նոր ստեղծված թանգարանի խանութների թիվը, համալրված վաճառանմուշների թիվը</t>
  </si>
  <si>
    <t>Մարզական մշակութային կենտրոնների և արվեստի կացարանների պիլոտային նախագծեր</t>
  </si>
  <si>
    <t>Շահառուների թիվը   
Վաճառված տոմսերի թիվը 
Սպասարկված գրքերի թիվը</t>
  </si>
  <si>
    <t>Գործողություն 10</t>
  </si>
  <si>
    <t>Թատերահամերգային կազմակերպությունների սեփական միջոցների ձևավորման և տոմսային միջոցների վարման բանաձևերի ներդրում</t>
  </si>
  <si>
    <t>2025թ․</t>
  </si>
  <si>
    <t xml:space="preserve">Շահառուների թիվը   
Վաճառված տոմսերի թիվը 
</t>
  </si>
  <si>
    <t>ենթակա է գնահատման</t>
  </si>
  <si>
    <t xml:space="preserve">ՀՀ ԿԳՄՍՆ                     
</t>
  </si>
  <si>
    <t>Գեղարվեստական նոր ձևերի խթանում, հյուրախաղային գործունեության ընդլայնում և միջազգային  համատեղ նախագծերի իրականացում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</si>
</sst>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3"/>
    </font>
    <font>
      <b/>
      <sz val="11"/>
      <color theme="1"/>
      <name val="Arial"/>
      <family val="2"/>
    </font>
    <font>
      <b/>
      <sz val="16"/>
      <color rgb="FF000000"/>
      <name val="GHEA Grapalat"/>
      <family val="3"/>
    </font>
    <font>
      <b/>
      <sz val="14"/>
      <color theme="1"/>
      <name val="GHEA Grapalat"/>
      <family val="3"/>
    </font>
    <font>
      <b/>
      <sz val="18"/>
      <color theme="1"/>
      <name val="GHEA Grapalat"/>
      <family val="3"/>
    </font>
    <font>
      <sz val="18"/>
      <color theme="1"/>
      <name val="Calibri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  <charset val="204"/>
    </font>
    <font>
      <b/>
      <sz val="11"/>
      <color rgb="FFFF0000"/>
      <name val="GHEA Grapalat"/>
      <family val="3"/>
    </font>
    <font>
      <sz val="11"/>
      <color rgb="FFFF0000"/>
      <name val="GHEA Grapalat"/>
      <family val="3"/>
    </font>
    <font>
      <sz val="14"/>
      <color theme="1"/>
      <name val="GHEA Grapalat"/>
      <family val="3"/>
    </font>
    <font>
      <strike/>
      <sz val="11"/>
      <color rgb="FFFF000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Arial"/>
      <family val="2"/>
      <charset val="204"/>
    </font>
    <font>
      <b/>
      <sz val="12"/>
      <color rgb="FFFF0000"/>
      <name val="GHEA Grapalat"/>
      <family val="3"/>
    </font>
    <font>
      <sz val="12"/>
      <color theme="1"/>
      <name val="GHEA Grapalat"/>
      <family val="3"/>
    </font>
    <font>
      <sz val="18"/>
      <color theme="1"/>
      <name val="GHEA Grapalat"/>
      <family val="3"/>
    </font>
    <font>
      <sz val="12"/>
      <color rgb="FFFF0000"/>
      <name val="GHEA Grapalat"/>
      <family val="3"/>
    </font>
    <font>
      <sz val="12"/>
      <name val="GHEA Grapalat"/>
      <family val="3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  <charset val="204"/>
    </font>
    <font>
      <sz val="11"/>
      <name val="Calibri"/>
      <family val="2"/>
    </font>
    <font>
      <sz val="1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14723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147231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1"/>
    <xf numFmtId="9" fontId="4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17" fillId="3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0" fillId="4" borderId="0" xfId="0" applyFont="1" applyFill="1" applyAlignment="1"/>
    <xf numFmtId="0" fontId="1" fillId="4" borderId="1" xfId="0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left" vertical="top"/>
    </xf>
    <xf numFmtId="0" fontId="11" fillId="6" borderId="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top" wrapText="1"/>
    </xf>
    <xf numFmtId="0" fontId="0" fillId="6" borderId="0" xfId="0" applyFont="1" applyFill="1" applyAlignment="1">
      <alignment horizontal="left" vertical="top"/>
    </xf>
    <xf numFmtId="0" fontId="17" fillId="5" borderId="6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wrapText="1"/>
    </xf>
    <xf numFmtId="0" fontId="0" fillId="6" borderId="0" xfId="0" applyFont="1" applyFill="1" applyAlignment="1"/>
    <xf numFmtId="0" fontId="1" fillId="6" borderId="0" xfId="0" applyFont="1" applyFill="1" applyAlignment="1">
      <alignment wrapText="1"/>
    </xf>
    <xf numFmtId="0" fontId="11" fillId="6" borderId="3" xfId="0" applyFont="1" applyFill="1" applyBorder="1" applyAlignment="1">
      <alignment vertical="center" wrapText="1"/>
    </xf>
    <xf numFmtId="0" fontId="13" fillId="4" borderId="0" xfId="0" applyFont="1" applyFill="1" applyAlignment="1">
      <alignment wrapText="1"/>
    </xf>
    <xf numFmtId="0" fontId="14" fillId="4" borderId="0" xfId="0" applyFont="1" applyFill="1" applyAlignment="1"/>
    <xf numFmtId="0" fontId="1" fillId="4" borderId="0" xfId="0" applyFont="1" applyFill="1" applyAlignment="1">
      <alignment wrapText="1"/>
    </xf>
    <xf numFmtId="0" fontId="15" fillId="6" borderId="0" xfId="0" applyFont="1" applyFill="1" applyAlignment="1">
      <alignment wrapText="1"/>
    </xf>
    <xf numFmtId="0" fontId="9" fillId="6" borderId="0" xfId="0" applyFont="1" applyFill="1" applyAlignme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/>
    </xf>
    <xf numFmtId="1" fontId="23" fillId="5" borderId="2" xfId="0" applyNumberFormat="1" applyFont="1" applyFill="1" applyBorder="1" applyAlignment="1">
      <alignment horizontal="center" vertical="center" wrapText="1"/>
    </xf>
    <xf numFmtId="164" fontId="23" fillId="5" borderId="2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164" fontId="21" fillId="7" borderId="2" xfId="0" applyNumberFormat="1" applyFont="1" applyFill="1" applyBorder="1" applyAlignment="1">
      <alignment horizontal="right" vertical="center" wrapText="1"/>
    </xf>
    <xf numFmtId="164" fontId="21" fillId="6" borderId="2" xfId="0" applyNumberFormat="1" applyFont="1" applyFill="1" applyBorder="1" applyAlignment="1">
      <alignment horizontal="right" vertical="center" wrapText="1"/>
    </xf>
    <xf numFmtId="164" fontId="21" fillId="4" borderId="2" xfId="0" applyNumberFormat="1" applyFont="1" applyFill="1" applyBorder="1" applyAlignment="1">
      <alignment horizontal="right" vertical="center" wrapText="1"/>
    </xf>
    <xf numFmtId="9" fontId="7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164" fontId="24" fillId="8" borderId="2" xfId="0" applyNumberFormat="1" applyFont="1" applyFill="1" applyBorder="1" applyAlignment="1">
      <alignment horizontal="right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wrapText="1"/>
    </xf>
    <xf numFmtId="0" fontId="0" fillId="8" borderId="0" xfId="0" applyFont="1" applyFill="1" applyAlignment="1"/>
    <xf numFmtId="9" fontId="5" fillId="8" borderId="2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 wrapText="1"/>
    </xf>
    <xf numFmtId="9" fontId="5" fillId="9" borderId="3" xfId="0" applyNumberFormat="1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5" fillId="9" borderId="3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164" fontId="24" fillId="9" borderId="2" xfId="0" applyNumberFormat="1" applyFont="1" applyFill="1" applyBorder="1" applyAlignment="1">
      <alignment horizontal="right" vertical="center" wrapText="1"/>
    </xf>
    <xf numFmtId="0" fontId="2" fillId="8" borderId="1" xfId="1" applyFont="1" applyFill="1" applyAlignment="1">
      <alignment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9" fontId="8" fillId="9" borderId="3" xfId="0" applyNumberFormat="1" applyFont="1" applyFill="1" applyBorder="1" applyAlignment="1">
      <alignment horizontal="center" vertical="center" wrapText="1"/>
    </xf>
    <xf numFmtId="9" fontId="8" fillId="8" borderId="3" xfId="0" applyNumberFormat="1" applyFont="1" applyFill="1" applyBorder="1" applyAlignment="1">
      <alignment horizontal="center" vertical="center" wrapText="1"/>
    </xf>
    <xf numFmtId="9" fontId="8" fillId="8" borderId="2" xfId="0" applyNumberFormat="1" applyFont="1" applyFill="1" applyBorder="1" applyAlignment="1">
      <alignment horizontal="center" vertical="center" wrapText="1"/>
    </xf>
    <xf numFmtId="9" fontId="5" fillId="8" borderId="3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 wrapText="1"/>
    </xf>
    <xf numFmtId="9" fontId="5" fillId="8" borderId="3" xfId="2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center" vertical="center" wrapText="1"/>
    </xf>
    <xf numFmtId="9" fontId="5" fillId="9" borderId="2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0" fillId="8" borderId="0" xfId="0" applyFont="1" applyFill="1" applyAlignment="1">
      <alignment horizontal="left" vertical="top"/>
    </xf>
    <xf numFmtId="0" fontId="5" fillId="8" borderId="3" xfId="0" applyFont="1" applyFill="1" applyBorder="1" applyAlignment="1">
      <alignment vertical="top" wrapText="1"/>
    </xf>
    <xf numFmtId="0" fontId="18" fillId="9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left" vertical="center" wrapText="1"/>
    </xf>
    <xf numFmtId="164" fontId="26" fillId="8" borderId="2" xfId="0" applyNumberFormat="1" applyFont="1" applyFill="1" applyBorder="1" applyAlignment="1">
      <alignment horizontal="right" vertical="center" wrapText="1"/>
    </xf>
    <xf numFmtId="1" fontId="18" fillId="9" borderId="3" xfId="0" applyNumberFormat="1" applyFont="1" applyFill="1" applyBorder="1" applyAlignment="1">
      <alignment horizontal="center" vertical="center" wrapText="1"/>
    </xf>
    <xf numFmtId="164" fontId="27" fillId="9" borderId="2" xfId="0" applyNumberFormat="1" applyFont="1" applyFill="1" applyBorder="1" applyAlignment="1">
      <alignment horizontal="right" vertical="center" wrapText="1"/>
    </xf>
    <xf numFmtId="1" fontId="5" fillId="8" borderId="3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9" fontId="7" fillId="8" borderId="3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wrapText="1"/>
    </xf>
    <xf numFmtId="0" fontId="31" fillId="8" borderId="0" xfId="0" applyFont="1" applyFill="1" applyAlignment="1"/>
    <xf numFmtId="0" fontId="8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164" fontId="24" fillId="8" borderId="3" xfId="0" applyNumberFormat="1" applyFont="1" applyFill="1" applyBorder="1" applyAlignment="1">
      <alignment horizontal="right" vertical="center" wrapText="1"/>
    </xf>
    <xf numFmtId="164" fontId="24" fillId="8" borderId="5" xfId="0" applyNumberFormat="1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wrapText="1"/>
    </xf>
    <xf numFmtId="0" fontId="11" fillId="6" borderId="10" xfId="0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1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99FF"/>
      <color rgb="FF00FF00"/>
      <color rgb="FFFFFFCC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"/>
  <sheetViews>
    <sheetView showGridLines="0" tabSelected="1" topLeftCell="A40" zoomScaleNormal="100" zoomScaleSheetLayoutView="70" workbookViewId="0">
      <selection activeCell="B43" sqref="B43"/>
    </sheetView>
  </sheetViews>
  <sheetFormatPr defaultColWidth="12.59765625" defaultRowHeight="15" customHeight="1" x14ac:dyDescent="0.25"/>
  <cols>
    <col min="1" max="1" width="30.19921875" style="23" customWidth="1"/>
    <col min="2" max="2" width="37.69921875" style="30" customWidth="1"/>
    <col min="3" max="3" width="37.59765625" style="32" customWidth="1"/>
    <col min="4" max="4" width="11.5" style="2" customWidth="1"/>
    <col min="5" max="5" width="10.19921875" style="2" customWidth="1"/>
    <col min="6" max="6" width="10.8984375" style="2" customWidth="1"/>
    <col min="7" max="7" width="21.19921875" style="2" customWidth="1"/>
    <col min="8" max="8" width="24.59765625" style="2" customWidth="1"/>
    <col min="9" max="13" width="14.09765625" style="38" customWidth="1"/>
    <col min="14" max="14" width="28.8984375" style="24" customWidth="1"/>
    <col min="15" max="23" width="7.59765625" customWidth="1"/>
  </cols>
  <sheetData>
    <row r="1" spans="1:23" ht="36.75" customHeight="1" x14ac:dyDescent="0.25"/>
    <row r="2" spans="1:23" ht="75.75" customHeight="1" x14ac:dyDescent="0.25">
      <c r="A2" s="124" t="s">
        <v>186</v>
      </c>
      <c r="B2" s="125"/>
      <c r="C2" s="125"/>
      <c r="D2" s="125"/>
      <c r="E2" s="125"/>
      <c r="F2" s="125"/>
      <c r="G2" s="125"/>
      <c r="H2" s="126"/>
    </row>
    <row r="5" spans="1:23" s="35" customFormat="1" ht="18" x14ac:dyDescent="0.25">
      <c r="A5" s="114" t="s">
        <v>0</v>
      </c>
      <c r="B5" s="114" t="s">
        <v>1</v>
      </c>
      <c r="C5" s="114" t="s">
        <v>2</v>
      </c>
      <c r="D5" s="114" t="s">
        <v>3</v>
      </c>
      <c r="E5" s="114" t="s">
        <v>4</v>
      </c>
      <c r="F5" s="114" t="s">
        <v>182</v>
      </c>
      <c r="G5" s="114" t="s">
        <v>5</v>
      </c>
      <c r="H5" s="114" t="s">
        <v>6</v>
      </c>
      <c r="I5" s="119" t="s">
        <v>152</v>
      </c>
      <c r="J5" s="119"/>
      <c r="K5" s="119"/>
      <c r="L5" s="119"/>
      <c r="M5" s="119"/>
      <c r="N5" s="114" t="s">
        <v>7</v>
      </c>
      <c r="O5" s="34"/>
      <c r="P5" s="34"/>
      <c r="Q5" s="34"/>
      <c r="R5" s="34"/>
      <c r="S5" s="34"/>
      <c r="T5" s="34"/>
      <c r="U5" s="34"/>
      <c r="V5" s="34"/>
      <c r="W5" s="34"/>
    </row>
    <row r="6" spans="1:23" s="1" customFormat="1" ht="33.75" customHeight="1" x14ac:dyDescent="0.25">
      <c r="A6" s="114"/>
      <c r="B6" s="114"/>
      <c r="C6" s="114"/>
      <c r="D6" s="114"/>
      <c r="E6" s="114"/>
      <c r="F6" s="114"/>
      <c r="G6" s="114"/>
      <c r="H6" s="114"/>
      <c r="I6" s="36">
        <v>2023</v>
      </c>
      <c r="J6" s="36">
        <v>2024</v>
      </c>
      <c r="K6" s="36">
        <v>2025</v>
      </c>
      <c r="L6" s="36">
        <v>2026</v>
      </c>
      <c r="M6" s="36">
        <v>2027</v>
      </c>
      <c r="N6" s="114"/>
    </row>
    <row r="7" spans="1:23" s="1" customFormat="1" ht="18" x14ac:dyDescent="0.25">
      <c r="A7" s="9"/>
      <c r="B7" s="31"/>
      <c r="C7" s="33"/>
      <c r="D7" s="10"/>
      <c r="E7" s="10"/>
      <c r="F7" s="10"/>
      <c r="G7" s="10"/>
      <c r="H7" s="10"/>
      <c r="I7" s="37">
        <f>+I8+I28+I57+I79</f>
        <v>6570368.0311959712</v>
      </c>
      <c r="J7" s="37">
        <f>+J8+J28+J57+J79</f>
        <v>13033229.96871615</v>
      </c>
      <c r="K7" s="37">
        <f>+K8+K28+K57+K79</f>
        <v>19815130.03756053</v>
      </c>
      <c r="L7" s="37">
        <f>+L8+L28+L57+L79</f>
        <v>27476381.26272912</v>
      </c>
      <c r="M7" s="37">
        <f>+M8+M28+M57+M79</f>
        <v>35340020.619221911</v>
      </c>
      <c r="N7" s="11"/>
    </row>
    <row r="8" spans="1:23" s="13" customFormat="1" ht="35.25" customHeight="1" x14ac:dyDescent="0.25">
      <c r="A8" s="120" t="s">
        <v>208</v>
      </c>
      <c r="B8" s="121"/>
      <c r="C8" s="121"/>
      <c r="D8" s="121"/>
      <c r="E8" s="121"/>
      <c r="F8" s="121"/>
      <c r="G8" s="121"/>
      <c r="H8" s="121"/>
      <c r="I8" s="39">
        <f>+I9+I16+I21</f>
        <v>385048.73617647064</v>
      </c>
      <c r="J8" s="39">
        <f t="shared" ref="J8:M8" si="0">+J9+J16+J21</f>
        <v>774916.64294117654</v>
      </c>
      <c r="K8" s="39">
        <f t="shared" si="0"/>
        <v>1314312.3452941177</v>
      </c>
      <c r="L8" s="39">
        <f t="shared" si="0"/>
        <v>1896044.4682352943</v>
      </c>
      <c r="M8" s="39">
        <f t="shared" si="0"/>
        <v>2563154.3867647061</v>
      </c>
      <c r="N8" s="25"/>
      <c r="O8" s="12"/>
      <c r="P8" s="12"/>
      <c r="Q8" s="12"/>
      <c r="R8" s="12"/>
      <c r="S8" s="12"/>
      <c r="T8" s="12"/>
      <c r="U8" s="12"/>
      <c r="V8" s="12"/>
      <c r="W8" s="12"/>
    </row>
    <row r="9" spans="1:23" s="8" customFormat="1" ht="40.5" customHeight="1" x14ac:dyDescent="0.25">
      <c r="A9" s="6" t="s">
        <v>195</v>
      </c>
      <c r="B9" s="115" t="s">
        <v>111</v>
      </c>
      <c r="C9" s="116"/>
      <c r="D9" s="116"/>
      <c r="E9" s="116"/>
      <c r="F9" s="116"/>
      <c r="G9" s="116"/>
      <c r="H9" s="116"/>
      <c r="I9" s="40">
        <f>+SUM(I10:I15)</f>
        <v>125294.895</v>
      </c>
      <c r="J9" s="40">
        <f t="shared" ref="J9:M9" si="1">+SUM(J10:J15)</f>
        <v>188089.79</v>
      </c>
      <c r="K9" s="40">
        <f t="shared" si="1"/>
        <v>331384.685</v>
      </c>
      <c r="L9" s="40">
        <f t="shared" si="1"/>
        <v>424679.58</v>
      </c>
      <c r="M9" s="40">
        <f t="shared" si="1"/>
        <v>517974.47499999998</v>
      </c>
      <c r="N9" s="26"/>
      <c r="O9" s="7"/>
      <c r="P9" s="7"/>
      <c r="Q9" s="7"/>
      <c r="R9" s="7"/>
      <c r="S9" s="7"/>
      <c r="T9" s="7"/>
      <c r="U9" s="7"/>
      <c r="V9" s="7"/>
      <c r="W9" s="7"/>
    </row>
    <row r="10" spans="1:23" s="83" customFormat="1" ht="62.4" x14ac:dyDescent="0.25">
      <c r="A10" s="106" t="s">
        <v>8</v>
      </c>
      <c r="B10" s="107" t="s">
        <v>141</v>
      </c>
      <c r="C10" s="104" t="s">
        <v>166</v>
      </c>
      <c r="D10" s="72">
        <v>0.8</v>
      </c>
      <c r="E10" s="72">
        <v>0.95</v>
      </c>
      <c r="F10" s="43" t="s">
        <v>143</v>
      </c>
      <c r="G10" s="103" t="s">
        <v>46</v>
      </c>
      <c r="H10" s="54" t="s">
        <v>13</v>
      </c>
      <c r="I10" s="45">
        <v>3662.895</v>
      </c>
      <c r="J10" s="45">
        <v>7325.79</v>
      </c>
      <c r="K10" s="45">
        <v>10988.684999999999</v>
      </c>
      <c r="L10" s="45">
        <v>14651.58</v>
      </c>
      <c r="M10" s="45">
        <v>18314.474999999999</v>
      </c>
      <c r="N10" s="79" t="s">
        <v>159</v>
      </c>
      <c r="O10" s="82"/>
      <c r="P10" s="82"/>
      <c r="Q10" s="82"/>
      <c r="R10" s="82"/>
      <c r="S10" s="82"/>
      <c r="T10" s="82"/>
      <c r="U10" s="82"/>
      <c r="V10" s="82"/>
      <c r="W10" s="82"/>
    </row>
    <row r="11" spans="1:23" s="83" customFormat="1" ht="46.8" x14ac:dyDescent="0.25">
      <c r="A11" s="106" t="s">
        <v>9</v>
      </c>
      <c r="B11" s="104" t="s">
        <v>107</v>
      </c>
      <c r="C11" s="108" t="s">
        <v>72</v>
      </c>
      <c r="D11" s="72">
        <v>0.1</v>
      </c>
      <c r="E11" s="72">
        <v>0.8</v>
      </c>
      <c r="F11" s="81" t="s">
        <v>12</v>
      </c>
      <c r="G11" s="103" t="s">
        <v>46</v>
      </c>
      <c r="H11" s="54" t="s">
        <v>13</v>
      </c>
      <c r="I11" s="45">
        <v>16032</v>
      </c>
      <c r="J11" s="45">
        <v>32064</v>
      </c>
      <c r="K11" s="45">
        <v>48096</v>
      </c>
      <c r="L11" s="45">
        <v>64128</v>
      </c>
      <c r="M11" s="45">
        <v>80160</v>
      </c>
      <c r="N11" s="79" t="s">
        <v>155</v>
      </c>
      <c r="O11" s="82"/>
      <c r="P11" s="82"/>
      <c r="Q11" s="82"/>
      <c r="R11" s="82"/>
      <c r="S11" s="82"/>
      <c r="T11" s="82"/>
      <c r="U11" s="82"/>
      <c r="V11" s="82"/>
      <c r="W11" s="82"/>
    </row>
    <row r="12" spans="1:23" s="83" customFormat="1" ht="46.8" x14ac:dyDescent="0.25">
      <c r="A12" s="106" t="s">
        <v>10</v>
      </c>
      <c r="B12" s="104" t="s">
        <v>16</v>
      </c>
      <c r="C12" s="108" t="s">
        <v>67</v>
      </c>
      <c r="D12" s="72">
        <v>0.1</v>
      </c>
      <c r="E12" s="72">
        <v>0.8</v>
      </c>
      <c r="F12" s="81" t="s">
        <v>12</v>
      </c>
      <c r="G12" s="103" t="s">
        <v>46</v>
      </c>
      <c r="H12" s="54" t="s">
        <v>13</v>
      </c>
      <c r="I12" s="45">
        <v>15500</v>
      </c>
      <c r="J12" s="45">
        <v>18500</v>
      </c>
      <c r="K12" s="45">
        <v>21500</v>
      </c>
      <c r="L12" s="45">
        <v>24500</v>
      </c>
      <c r="M12" s="45">
        <v>27500</v>
      </c>
      <c r="N12" s="79" t="s">
        <v>66</v>
      </c>
      <c r="O12" s="82"/>
      <c r="P12" s="82"/>
      <c r="Q12" s="82"/>
      <c r="R12" s="82"/>
      <c r="S12" s="82"/>
      <c r="T12" s="82"/>
      <c r="U12" s="82"/>
      <c r="V12" s="82"/>
      <c r="W12" s="82"/>
    </row>
    <row r="13" spans="1:23" s="83" customFormat="1" ht="31.2" x14ac:dyDescent="0.25">
      <c r="A13" s="130" t="s">
        <v>11</v>
      </c>
      <c r="B13" s="127" t="s">
        <v>88</v>
      </c>
      <c r="C13" s="104" t="s">
        <v>184</v>
      </c>
      <c r="D13" s="49">
        <v>0.05</v>
      </c>
      <c r="E13" s="49">
        <v>0.45</v>
      </c>
      <c r="F13" s="61" t="s">
        <v>143</v>
      </c>
      <c r="G13" s="112" t="s">
        <v>46</v>
      </c>
      <c r="H13" s="112" t="s">
        <v>13</v>
      </c>
      <c r="I13" s="110">
        <v>9600</v>
      </c>
      <c r="J13" s="110">
        <v>19200</v>
      </c>
      <c r="K13" s="110">
        <v>28800</v>
      </c>
      <c r="L13" s="110">
        <v>38400</v>
      </c>
      <c r="M13" s="110">
        <v>48000</v>
      </c>
      <c r="N13" s="112" t="s">
        <v>159</v>
      </c>
      <c r="O13" s="82"/>
      <c r="P13" s="82"/>
      <c r="Q13" s="82"/>
      <c r="R13" s="82"/>
      <c r="S13" s="82"/>
      <c r="T13" s="82"/>
      <c r="U13" s="82"/>
      <c r="V13" s="82"/>
      <c r="W13" s="82"/>
    </row>
    <row r="14" spans="1:23" s="83" customFormat="1" ht="31.2" x14ac:dyDescent="0.25">
      <c r="A14" s="131"/>
      <c r="B14" s="128"/>
      <c r="C14" s="104" t="s">
        <v>183</v>
      </c>
      <c r="D14" s="49"/>
      <c r="E14" s="49"/>
      <c r="F14" s="61"/>
      <c r="G14" s="113"/>
      <c r="H14" s="113"/>
      <c r="I14" s="111"/>
      <c r="J14" s="111"/>
      <c r="K14" s="111"/>
      <c r="L14" s="111"/>
      <c r="M14" s="111"/>
      <c r="N14" s="113"/>
      <c r="O14" s="82"/>
      <c r="P14" s="82"/>
      <c r="Q14" s="82"/>
      <c r="R14" s="82"/>
      <c r="S14" s="82"/>
      <c r="T14" s="82"/>
      <c r="U14" s="82"/>
      <c r="V14" s="82"/>
      <c r="W14" s="82"/>
    </row>
    <row r="15" spans="1:23" s="83" customFormat="1" ht="62.4" x14ac:dyDescent="0.25">
      <c r="A15" s="106" t="s">
        <v>24</v>
      </c>
      <c r="B15" s="108" t="s">
        <v>94</v>
      </c>
      <c r="C15" s="108" t="s">
        <v>214</v>
      </c>
      <c r="D15" s="43"/>
      <c r="E15" s="43">
        <v>3</v>
      </c>
      <c r="F15" s="61" t="s">
        <v>143</v>
      </c>
      <c r="G15" s="43"/>
      <c r="H15" s="54" t="s">
        <v>13</v>
      </c>
      <c r="I15" s="45">
        <v>80500</v>
      </c>
      <c r="J15" s="45">
        <v>111000</v>
      </c>
      <c r="K15" s="45">
        <v>222000</v>
      </c>
      <c r="L15" s="45">
        <v>283000</v>
      </c>
      <c r="M15" s="45">
        <v>344000</v>
      </c>
      <c r="N15" s="79" t="s">
        <v>159</v>
      </c>
      <c r="O15" s="82"/>
      <c r="P15" s="82"/>
      <c r="Q15" s="82"/>
      <c r="R15" s="82"/>
      <c r="S15" s="82"/>
      <c r="T15" s="82"/>
      <c r="U15" s="82"/>
      <c r="V15" s="82"/>
      <c r="W15" s="82"/>
    </row>
    <row r="16" spans="1:23" s="8" customFormat="1" ht="20.399999999999999" x14ac:dyDescent="0.25">
      <c r="A16" s="6" t="s">
        <v>196</v>
      </c>
      <c r="B16" s="115" t="s">
        <v>105</v>
      </c>
      <c r="C16" s="116"/>
      <c r="D16" s="116"/>
      <c r="E16" s="116"/>
      <c r="F16" s="116"/>
      <c r="G16" s="116"/>
      <c r="H16" s="116"/>
      <c r="I16" s="40">
        <f>+SUM(I17:I20)</f>
        <v>186151.92058823531</v>
      </c>
      <c r="J16" s="40">
        <f t="shared" ref="J16:M16" si="2">+SUM(J17:J20)</f>
        <v>441764.38676470588</v>
      </c>
      <c r="K16" s="40">
        <f t="shared" si="2"/>
        <v>759446.02352941176</v>
      </c>
      <c r="L16" s="40">
        <f t="shared" si="2"/>
        <v>1162505.455882353</v>
      </c>
      <c r="M16" s="40">
        <f t="shared" si="2"/>
        <v>1650942.6838235296</v>
      </c>
      <c r="N16" s="27"/>
      <c r="O16" s="7"/>
      <c r="P16" s="7"/>
      <c r="Q16" s="7"/>
      <c r="R16" s="7"/>
      <c r="S16" s="7"/>
      <c r="T16" s="7"/>
      <c r="U16" s="7"/>
      <c r="V16" s="7"/>
      <c r="W16" s="7"/>
    </row>
    <row r="17" spans="1:23" s="83" customFormat="1" ht="46.8" x14ac:dyDescent="0.25">
      <c r="A17" s="106" t="s">
        <v>8</v>
      </c>
      <c r="B17" s="108" t="s">
        <v>211</v>
      </c>
      <c r="C17" s="104" t="s">
        <v>87</v>
      </c>
      <c r="D17" s="103"/>
      <c r="E17" s="103"/>
      <c r="F17" s="103"/>
      <c r="G17" s="84"/>
      <c r="H17" s="54" t="s">
        <v>13</v>
      </c>
      <c r="I17" s="45">
        <v>64350</v>
      </c>
      <c r="J17" s="45">
        <v>128700</v>
      </c>
      <c r="K17" s="45">
        <v>176700</v>
      </c>
      <c r="L17" s="45">
        <v>224700</v>
      </c>
      <c r="M17" s="45">
        <v>272700</v>
      </c>
      <c r="N17" s="85" t="s">
        <v>157</v>
      </c>
      <c r="O17" s="82"/>
      <c r="P17" s="82"/>
      <c r="Q17" s="82"/>
      <c r="R17" s="82"/>
      <c r="S17" s="82"/>
      <c r="T17" s="82"/>
      <c r="U17" s="82"/>
      <c r="V17" s="82"/>
      <c r="W17" s="82"/>
    </row>
    <row r="18" spans="1:23" s="83" customFormat="1" ht="31.2" x14ac:dyDescent="0.25">
      <c r="A18" s="106" t="s">
        <v>9</v>
      </c>
      <c r="B18" s="108" t="s">
        <v>108</v>
      </c>
      <c r="C18" s="104" t="s">
        <v>109</v>
      </c>
      <c r="D18" s="103"/>
      <c r="E18" s="103"/>
      <c r="F18" s="103"/>
      <c r="G18" s="84"/>
      <c r="H18" s="54" t="s">
        <v>13</v>
      </c>
      <c r="I18" s="45">
        <f>+I21</f>
        <v>73601.920588235298</v>
      </c>
      <c r="J18" s="45">
        <f>+I18+J21</f>
        <v>218664.38676470588</v>
      </c>
      <c r="K18" s="45">
        <f t="shared" ref="K18:M18" si="3">+J18+K21</f>
        <v>442146.02352941176</v>
      </c>
      <c r="L18" s="45">
        <f t="shared" si="3"/>
        <v>751005.45588235301</v>
      </c>
      <c r="M18" s="45">
        <f t="shared" si="3"/>
        <v>1145242.6838235296</v>
      </c>
      <c r="N18" s="86" t="s">
        <v>159</v>
      </c>
      <c r="O18" s="82"/>
      <c r="P18" s="82"/>
      <c r="Q18" s="82"/>
      <c r="R18" s="82"/>
      <c r="S18" s="82"/>
      <c r="T18" s="82"/>
      <c r="U18" s="82"/>
      <c r="V18" s="82"/>
      <c r="W18" s="82"/>
    </row>
    <row r="19" spans="1:23" s="83" customFormat="1" ht="31.2" x14ac:dyDescent="0.25">
      <c r="A19" s="106" t="s">
        <v>10</v>
      </c>
      <c r="B19" s="108" t="s">
        <v>142</v>
      </c>
      <c r="C19" s="104" t="s">
        <v>106</v>
      </c>
      <c r="D19" s="72"/>
      <c r="E19" s="72"/>
      <c r="F19" s="103"/>
      <c r="G19" s="84"/>
      <c r="H19" s="54" t="s">
        <v>13</v>
      </c>
      <c r="I19" s="45">
        <v>5000</v>
      </c>
      <c r="J19" s="45">
        <v>8000</v>
      </c>
      <c r="K19" s="45">
        <v>11000</v>
      </c>
      <c r="L19" s="45">
        <v>14000</v>
      </c>
      <c r="M19" s="45">
        <v>17000</v>
      </c>
      <c r="N19" s="79" t="s">
        <v>159</v>
      </c>
      <c r="O19" s="82"/>
      <c r="P19" s="82"/>
      <c r="Q19" s="82"/>
      <c r="R19" s="82"/>
      <c r="S19" s="82"/>
      <c r="T19" s="82"/>
      <c r="U19" s="82"/>
      <c r="V19" s="82"/>
      <c r="W19" s="82"/>
    </row>
    <row r="20" spans="1:23" s="83" customFormat="1" ht="46.8" x14ac:dyDescent="0.25">
      <c r="A20" s="106" t="s">
        <v>11</v>
      </c>
      <c r="B20" s="108" t="s">
        <v>86</v>
      </c>
      <c r="C20" s="104" t="s">
        <v>76</v>
      </c>
      <c r="D20" s="103"/>
      <c r="E20" s="103"/>
      <c r="F20" s="103"/>
      <c r="G20" s="84"/>
      <c r="H20" s="54" t="s">
        <v>13</v>
      </c>
      <c r="I20" s="45">
        <v>43200</v>
      </c>
      <c r="J20" s="45">
        <v>86400</v>
      </c>
      <c r="K20" s="45">
        <v>129600</v>
      </c>
      <c r="L20" s="45">
        <v>172800</v>
      </c>
      <c r="M20" s="45">
        <v>216000</v>
      </c>
      <c r="N20" s="86" t="s">
        <v>159</v>
      </c>
      <c r="O20" s="82"/>
      <c r="P20" s="82"/>
      <c r="Q20" s="82"/>
      <c r="R20" s="82"/>
      <c r="S20" s="82"/>
      <c r="T20" s="82"/>
      <c r="U20" s="82"/>
      <c r="V20" s="82"/>
      <c r="W20" s="82"/>
    </row>
    <row r="21" spans="1:23" s="8" customFormat="1" ht="40.5" customHeight="1" x14ac:dyDescent="0.25">
      <c r="A21" s="6" t="s">
        <v>197</v>
      </c>
      <c r="B21" s="115" t="s">
        <v>93</v>
      </c>
      <c r="C21" s="116"/>
      <c r="D21" s="116"/>
      <c r="E21" s="116"/>
      <c r="F21" s="116"/>
      <c r="G21" s="116"/>
      <c r="H21" s="116"/>
      <c r="I21" s="40">
        <f>+SUM(I22:I27)</f>
        <v>73601.920588235298</v>
      </c>
      <c r="J21" s="40">
        <f t="shared" ref="J21:M21" si="4">+SUM(J22:J27)</f>
        <v>145062.4661764706</v>
      </c>
      <c r="K21" s="40">
        <f t="shared" si="4"/>
        <v>223481.63676470588</v>
      </c>
      <c r="L21" s="40">
        <f t="shared" si="4"/>
        <v>308859.43235294119</v>
      </c>
      <c r="M21" s="40">
        <f t="shared" si="4"/>
        <v>394237.2279411765</v>
      </c>
      <c r="N21" s="27"/>
      <c r="O21" s="7"/>
      <c r="P21" s="7"/>
      <c r="Q21" s="7"/>
      <c r="R21" s="7"/>
      <c r="S21" s="7"/>
      <c r="T21" s="7"/>
      <c r="U21" s="7"/>
      <c r="V21" s="7"/>
      <c r="W21" s="7"/>
    </row>
    <row r="22" spans="1:23" s="83" customFormat="1" ht="46.8" x14ac:dyDescent="0.25">
      <c r="A22" s="52" t="s">
        <v>8</v>
      </c>
      <c r="B22" s="104" t="s">
        <v>89</v>
      </c>
      <c r="C22" s="104" t="s">
        <v>97</v>
      </c>
      <c r="D22" s="72">
        <v>0.4</v>
      </c>
      <c r="E22" s="72">
        <v>0.8</v>
      </c>
      <c r="F22" s="61" t="s">
        <v>143</v>
      </c>
      <c r="G22" s="58"/>
      <c r="H22" s="44"/>
      <c r="I22" s="45">
        <v>11221.2</v>
      </c>
      <c r="J22" s="45">
        <v>22442.400000000001</v>
      </c>
      <c r="K22" s="45">
        <v>33663.600000000006</v>
      </c>
      <c r="L22" s="45">
        <v>44884.800000000003</v>
      </c>
      <c r="M22" s="45">
        <v>56106</v>
      </c>
      <c r="N22" s="79" t="s">
        <v>159</v>
      </c>
      <c r="O22" s="82"/>
      <c r="P22" s="82"/>
      <c r="Q22" s="82"/>
      <c r="R22" s="82"/>
      <c r="S22" s="82"/>
      <c r="T22" s="82"/>
      <c r="U22" s="82"/>
      <c r="V22" s="82"/>
    </row>
    <row r="23" spans="1:23" s="83" customFormat="1" ht="46.8" x14ac:dyDescent="0.25">
      <c r="A23" s="52" t="s">
        <v>9</v>
      </c>
      <c r="B23" s="104" t="s">
        <v>90</v>
      </c>
      <c r="C23" s="104" t="s">
        <v>97</v>
      </c>
      <c r="D23" s="72">
        <v>0.1</v>
      </c>
      <c r="E23" s="72">
        <v>0.5</v>
      </c>
      <c r="F23" s="61" t="s">
        <v>143</v>
      </c>
      <c r="G23" s="52"/>
      <c r="H23" s="54"/>
      <c r="I23" s="45">
        <v>16627</v>
      </c>
      <c r="J23" s="45">
        <v>33254</v>
      </c>
      <c r="K23" s="45">
        <v>49881</v>
      </c>
      <c r="L23" s="45">
        <v>66508</v>
      </c>
      <c r="M23" s="45">
        <v>83135</v>
      </c>
      <c r="N23" s="79" t="s">
        <v>159</v>
      </c>
      <c r="O23" s="82"/>
      <c r="P23" s="82"/>
      <c r="Q23" s="82"/>
      <c r="R23" s="82"/>
      <c r="S23" s="82"/>
      <c r="T23" s="82"/>
      <c r="U23" s="82"/>
      <c r="V23" s="82"/>
    </row>
    <row r="24" spans="1:23" s="83" customFormat="1" ht="62.4" x14ac:dyDescent="0.25">
      <c r="A24" s="52" t="s">
        <v>10</v>
      </c>
      <c r="B24" s="104" t="s">
        <v>113</v>
      </c>
      <c r="C24" s="108" t="s">
        <v>97</v>
      </c>
      <c r="D24" s="87">
        <v>0</v>
      </c>
      <c r="E24" s="88">
        <v>5</v>
      </c>
      <c r="F24" s="43" t="s">
        <v>143</v>
      </c>
      <c r="G24" s="138"/>
      <c r="H24" s="139"/>
      <c r="I24" s="45">
        <v>13917.25</v>
      </c>
      <c r="J24" s="45">
        <v>34793.125</v>
      </c>
      <c r="K24" s="45">
        <v>62627.625</v>
      </c>
      <c r="L24" s="45">
        <v>97420.75</v>
      </c>
      <c r="M24" s="45">
        <v>132213.875</v>
      </c>
      <c r="N24" s="79" t="s">
        <v>159</v>
      </c>
      <c r="O24" s="82"/>
      <c r="P24" s="82"/>
      <c r="Q24" s="82"/>
      <c r="R24" s="82"/>
      <c r="S24" s="82"/>
      <c r="T24" s="82"/>
      <c r="U24" s="82"/>
      <c r="V24" s="82"/>
    </row>
    <row r="25" spans="1:23" s="83" customFormat="1" ht="46.8" x14ac:dyDescent="0.25">
      <c r="A25" s="52" t="s">
        <v>11</v>
      </c>
      <c r="B25" s="104" t="s">
        <v>91</v>
      </c>
      <c r="C25" s="104" t="s">
        <v>80</v>
      </c>
      <c r="D25" s="72">
        <v>0.3</v>
      </c>
      <c r="E25" s="72">
        <v>0.7</v>
      </c>
      <c r="F25" s="61" t="s">
        <v>143</v>
      </c>
      <c r="G25" s="103" t="s">
        <v>120</v>
      </c>
      <c r="H25" s="54" t="s">
        <v>13</v>
      </c>
      <c r="I25" s="45">
        <v>10682.64705882353</v>
      </c>
      <c r="J25" s="45">
        <v>21365.294117647059</v>
      </c>
      <c r="K25" s="45">
        <v>32047.941176470587</v>
      </c>
      <c r="L25" s="45">
        <v>42730.588235294119</v>
      </c>
      <c r="M25" s="45">
        <v>53413.23529411765</v>
      </c>
      <c r="N25" s="79" t="s">
        <v>66</v>
      </c>
      <c r="O25" s="82"/>
      <c r="P25" s="82"/>
      <c r="Q25" s="82"/>
      <c r="R25" s="82"/>
      <c r="S25" s="82"/>
      <c r="T25" s="82"/>
      <c r="U25" s="82"/>
      <c r="V25" s="82"/>
    </row>
    <row r="26" spans="1:23" s="83" customFormat="1" ht="46.8" x14ac:dyDescent="0.25">
      <c r="A26" s="52" t="s">
        <v>24</v>
      </c>
      <c r="B26" s="104" t="s">
        <v>119</v>
      </c>
      <c r="C26" s="104" t="s">
        <v>99</v>
      </c>
      <c r="D26" s="43">
        <v>0</v>
      </c>
      <c r="E26" s="43">
        <v>1</v>
      </c>
      <c r="F26" s="81" t="s">
        <v>12</v>
      </c>
      <c r="G26" s="89"/>
      <c r="H26" s="90"/>
      <c r="I26" s="45">
        <v>16300</v>
      </c>
      <c r="J26" s="45">
        <v>23500</v>
      </c>
      <c r="K26" s="45">
        <v>30700</v>
      </c>
      <c r="L26" s="45">
        <v>37900</v>
      </c>
      <c r="M26" s="45">
        <v>45100</v>
      </c>
      <c r="N26" s="79" t="s">
        <v>66</v>
      </c>
      <c r="O26" s="82"/>
      <c r="P26" s="82"/>
      <c r="Q26" s="82"/>
      <c r="R26" s="82"/>
      <c r="S26" s="82"/>
      <c r="T26" s="82"/>
      <c r="U26" s="82"/>
      <c r="V26" s="82"/>
    </row>
    <row r="27" spans="1:23" s="83" customFormat="1" ht="46.8" x14ac:dyDescent="0.25">
      <c r="A27" s="52" t="s">
        <v>69</v>
      </c>
      <c r="B27" s="104" t="s">
        <v>104</v>
      </c>
      <c r="C27" s="104" t="s">
        <v>98</v>
      </c>
      <c r="D27" s="72">
        <v>0.1</v>
      </c>
      <c r="E27" s="72">
        <v>0.6</v>
      </c>
      <c r="F27" s="61" t="s">
        <v>143</v>
      </c>
      <c r="G27" s="89"/>
      <c r="H27" s="90"/>
      <c r="I27" s="45">
        <v>4853.8235294117649</v>
      </c>
      <c r="J27" s="45">
        <v>9707.6470588235297</v>
      </c>
      <c r="K27" s="45">
        <v>14561.470588235294</v>
      </c>
      <c r="L27" s="45">
        <v>19415.294117647059</v>
      </c>
      <c r="M27" s="45">
        <v>24269.117647058825</v>
      </c>
      <c r="N27" s="79" t="s">
        <v>66</v>
      </c>
      <c r="O27" s="82"/>
      <c r="P27" s="82"/>
      <c r="Q27" s="82"/>
      <c r="R27" s="82"/>
      <c r="S27" s="82"/>
      <c r="T27" s="82"/>
      <c r="U27" s="82"/>
      <c r="V27" s="82"/>
    </row>
    <row r="28" spans="1:23" s="5" customFormat="1" ht="42" customHeight="1" x14ac:dyDescent="0.25">
      <c r="A28" s="120" t="s">
        <v>212</v>
      </c>
      <c r="B28" s="121"/>
      <c r="C28" s="121"/>
      <c r="D28" s="121"/>
      <c r="E28" s="121"/>
      <c r="F28" s="121"/>
      <c r="G28" s="121"/>
      <c r="H28" s="121"/>
      <c r="I28" s="39">
        <f>+I29+I30+I31+I32+I33+I44+I48+I52</f>
        <v>2294708.4</v>
      </c>
      <c r="J28" s="39">
        <f>+J29+J30+J31+J32+J33+J44+J48+J52</f>
        <v>4062909</v>
      </c>
      <c r="K28" s="39">
        <f>+K29+K30+K31+K32+K33+K44+K48+K52</f>
        <v>5996937.4000000004</v>
      </c>
      <c r="L28" s="39">
        <f>+L29+L30+L31+L32+L33+L44+L48+L52</f>
        <v>8022298</v>
      </c>
      <c r="M28" s="39">
        <f>+M29+M30+M31+M32+M33+M44+M48+M52</f>
        <v>10187236.4</v>
      </c>
      <c r="N28" s="28"/>
      <c r="O28" s="4"/>
      <c r="P28" s="4"/>
      <c r="Q28" s="4"/>
      <c r="R28" s="4"/>
      <c r="S28" s="4"/>
      <c r="T28" s="4"/>
      <c r="U28" s="4"/>
      <c r="V28" s="4"/>
      <c r="W28" s="4"/>
    </row>
    <row r="29" spans="1:23" s="48" customFormat="1" ht="31.2" x14ac:dyDescent="0.3">
      <c r="A29" s="133" t="s">
        <v>207</v>
      </c>
      <c r="B29" s="130" t="s">
        <v>15</v>
      </c>
      <c r="C29" s="108" t="s">
        <v>29</v>
      </c>
      <c r="D29" s="42">
        <v>0.4</v>
      </c>
      <c r="E29" s="71">
        <v>0.9</v>
      </c>
      <c r="F29" s="73" t="s">
        <v>121</v>
      </c>
      <c r="G29" s="43" t="s">
        <v>46</v>
      </c>
      <c r="H29" s="44" t="s">
        <v>13</v>
      </c>
      <c r="I29" s="45">
        <v>464243.39999999997</v>
      </c>
      <c r="J29" s="45">
        <v>773739</v>
      </c>
      <c r="K29" s="45">
        <v>1237982.3999999999</v>
      </c>
      <c r="L29" s="45">
        <v>1547478</v>
      </c>
      <c r="M29" s="45">
        <v>2011721.4</v>
      </c>
      <c r="N29" s="46" t="s">
        <v>154</v>
      </c>
      <c r="O29" s="47"/>
      <c r="P29" s="47"/>
      <c r="Q29" s="47"/>
      <c r="R29" s="47"/>
      <c r="S29" s="47"/>
      <c r="T29" s="47"/>
      <c r="U29" s="47"/>
      <c r="V29" s="47"/>
      <c r="W29" s="47"/>
    </row>
    <row r="30" spans="1:23" s="48" customFormat="1" ht="62.4" x14ac:dyDescent="0.3">
      <c r="A30" s="134"/>
      <c r="B30" s="132"/>
      <c r="C30" s="108" t="s">
        <v>225</v>
      </c>
      <c r="D30" s="42">
        <v>0.25</v>
      </c>
      <c r="E30" s="42">
        <v>0.6</v>
      </c>
      <c r="F30" s="43" t="s">
        <v>143</v>
      </c>
      <c r="G30" s="43" t="s">
        <v>46</v>
      </c>
      <c r="H30" s="44" t="s">
        <v>13</v>
      </c>
      <c r="I30" s="45">
        <v>134400</v>
      </c>
      <c r="J30" s="45">
        <v>268800</v>
      </c>
      <c r="K30" s="45">
        <v>403200</v>
      </c>
      <c r="L30" s="45">
        <v>537600</v>
      </c>
      <c r="M30" s="45">
        <v>672000</v>
      </c>
      <c r="N30" s="46" t="s">
        <v>156</v>
      </c>
      <c r="O30" s="47"/>
      <c r="P30" s="47"/>
      <c r="Q30" s="47"/>
      <c r="R30" s="47"/>
      <c r="S30" s="47"/>
      <c r="T30" s="47"/>
      <c r="U30" s="47"/>
      <c r="V30" s="47"/>
      <c r="W30" s="47"/>
    </row>
    <row r="31" spans="1:23" s="48" customFormat="1" ht="31.2" x14ac:dyDescent="0.3">
      <c r="A31" s="134"/>
      <c r="B31" s="132"/>
      <c r="C31" s="108" t="s">
        <v>40</v>
      </c>
      <c r="D31" s="49">
        <v>0.2</v>
      </c>
      <c r="E31" s="49">
        <v>0.65</v>
      </c>
      <c r="F31" s="43" t="s">
        <v>143</v>
      </c>
      <c r="G31" s="43" t="s">
        <v>46</v>
      </c>
      <c r="H31" s="44" t="s">
        <v>13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50" t="s">
        <v>122</v>
      </c>
      <c r="O31" s="47"/>
      <c r="P31" s="47"/>
      <c r="Q31" s="47"/>
      <c r="R31" s="47"/>
      <c r="S31" s="47"/>
      <c r="T31" s="47"/>
      <c r="U31" s="47"/>
      <c r="V31" s="47"/>
      <c r="W31" s="47"/>
    </row>
    <row r="32" spans="1:23" s="48" customFormat="1" ht="62.4" x14ac:dyDescent="0.3">
      <c r="A32" s="135"/>
      <c r="B32" s="131"/>
      <c r="C32" s="108" t="s">
        <v>30</v>
      </c>
      <c r="D32" s="49">
        <v>0.6</v>
      </c>
      <c r="E32" s="49">
        <v>0.8</v>
      </c>
      <c r="F32" s="51" t="s">
        <v>12</v>
      </c>
      <c r="G32" s="43" t="s">
        <v>46</v>
      </c>
      <c r="H32" s="44" t="s">
        <v>13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50" t="s">
        <v>147</v>
      </c>
      <c r="O32" s="47"/>
      <c r="P32" s="47"/>
      <c r="Q32" s="47"/>
      <c r="R32" s="47"/>
      <c r="S32" s="47"/>
      <c r="T32" s="47"/>
      <c r="U32" s="47"/>
      <c r="V32" s="47"/>
      <c r="W32" s="47"/>
    </row>
    <row r="33" spans="1:28" s="15" customFormat="1" ht="40.5" customHeight="1" x14ac:dyDescent="0.3">
      <c r="A33" s="6" t="s">
        <v>198</v>
      </c>
      <c r="B33" s="115" t="s">
        <v>187</v>
      </c>
      <c r="C33" s="116"/>
      <c r="D33" s="116"/>
      <c r="E33" s="116"/>
      <c r="F33" s="116"/>
      <c r="G33" s="116"/>
      <c r="H33" s="116"/>
      <c r="I33" s="40">
        <f>+SUM(I34:I41)</f>
        <v>710340</v>
      </c>
      <c r="J33" s="40">
        <f>+SUM(J34:J41)</f>
        <v>931920</v>
      </c>
      <c r="K33" s="40">
        <f>+SUM(K34:K41)</f>
        <v>1164580</v>
      </c>
      <c r="L33" s="40">
        <f>+SUM(L34:L41)</f>
        <v>1408320</v>
      </c>
      <c r="M33" s="40">
        <f>+SUM(M34:M41)</f>
        <v>1663140</v>
      </c>
      <c r="N33" s="27"/>
      <c r="O33" s="14"/>
      <c r="P33" s="14"/>
      <c r="Q33" s="14"/>
      <c r="R33" s="14"/>
      <c r="S33" s="14"/>
      <c r="T33" s="14"/>
      <c r="U33" s="14"/>
      <c r="V33" s="14"/>
      <c r="W33" s="14"/>
    </row>
    <row r="34" spans="1:28" s="48" customFormat="1" ht="62.4" x14ac:dyDescent="0.3">
      <c r="A34" s="52" t="s">
        <v>8</v>
      </c>
      <c r="B34" s="104" t="s">
        <v>167</v>
      </c>
      <c r="C34" s="108" t="s">
        <v>31</v>
      </c>
      <c r="D34" s="72">
        <v>0.2</v>
      </c>
      <c r="E34" s="72">
        <v>1</v>
      </c>
      <c r="F34" s="43" t="s">
        <v>12</v>
      </c>
      <c r="G34" s="43" t="s">
        <v>46</v>
      </c>
      <c r="H34" s="54" t="s">
        <v>13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55" t="s">
        <v>154</v>
      </c>
      <c r="O34" s="56"/>
      <c r="P34" s="56"/>
      <c r="Q34" s="56"/>
      <c r="R34" s="56"/>
      <c r="S34" s="56"/>
      <c r="T34" s="56"/>
      <c r="U34" s="56"/>
      <c r="V34" s="56"/>
      <c r="W34" s="56"/>
    </row>
    <row r="35" spans="1:28" s="48" customFormat="1" ht="46.8" x14ac:dyDescent="0.3">
      <c r="A35" s="52" t="s">
        <v>9</v>
      </c>
      <c r="B35" s="104" t="s">
        <v>168</v>
      </c>
      <c r="C35" s="104" t="s">
        <v>114</v>
      </c>
      <c r="D35" s="103">
        <v>5</v>
      </c>
      <c r="E35" s="43">
        <v>7</v>
      </c>
      <c r="F35" s="43" t="s">
        <v>143</v>
      </c>
      <c r="G35" s="43" t="s">
        <v>46</v>
      </c>
      <c r="H35" s="44" t="s">
        <v>19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50" t="s">
        <v>154</v>
      </c>
      <c r="O35" s="56"/>
      <c r="P35" s="56"/>
      <c r="Q35" s="56"/>
      <c r="R35" s="56"/>
      <c r="S35" s="56"/>
      <c r="T35" s="56"/>
      <c r="U35" s="56"/>
      <c r="V35" s="56"/>
      <c r="W35" s="56"/>
    </row>
    <row r="36" spans="1:28" s="48" customFormat="1" ht="62.4" x14ac:dyDescent="0.3">
      <c r="A36" s="58" t="s">
        <v>10</v>
      </c>
      <c r="B36" s="108" t="s">
        <v>169</v>
      </c>
      <c r="C36" s="60" t="s">
        <v>41</v>
      </c>
      <c r="D36" s="103">
        <v>4</v>
      </c>
      <c r="E36" s="103">
        <v>10</v>
      </c>
      <c r="F36" s="43" t="s">
        <v>143</v>
      </c>
      <c r="G36" s="43" t="s">
        <v>63</v>
      </c>
      <c r="H36" s="44" t="s">
        <v>14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50" t="s">
        <v>154</v>
      </c>
      <c r="O36" s="56"/>
      <c r="P36" s="56"/>
      <c r="Q36" s="56"/>
      <c r="R36" s="56"/>
      <c r="S36" s="56"/>
      <c r="T36" s="56"/>
      <c r="U36" s="56"/>
      <c r="V36" s="56"/>
      <c r="W36" s="56"/>
    </row>
    <row r="37" spans="1:28" s="48" customFormat="1" ht="46.8" x14ac:dyDescent="0.3">
      <c r="A37" s="58" t="s">
        <v>11</v>
      </c>
      <c r="B37" s="104" t="s">
        <v>144</v>
      </c>
      <c r="C37" s="91" t="s">
        <v>117</v>
      </c>
      <c r="D37" s="103">
        <v>0</v>
      </c>
      <c r="E37" s="72">
        <v>0.5</v>
      </c>
      <c r="F37" s="43" t="s">
        <v>143</v>
      </c>
      <c r="G37" s="103" t="s">
        <v>46</v>
      </c>
      <c r="H37" s="54" t="s">
        <v>13</v>
      </c>
      <c r="I37" s="92">
        <v>30000</v>
      </c>
      <c r="J37" s="92">
        <v>100000</v>
      </c>
      <c r="K37" s="92">
        <v>170000</v>
      </c>
      <c r="L37" s="92">
        <v>240000</v>
      </c>
      <c r="M37" s="92">
        <v>310000</v>
      </c>
      <c r="N37" s="79" t="s">
        <v>66</v>
      </c>
      <c r="O37" s="56"/>
      <c r="P37" s="56"/>
      <c r="Q37" s="56"/>
      <c r="R37" s="56"/>
      <c r="S37" s="56"/>
      <c r="T37" s="56"/>
      <c r="U37" s="56"/>
      <c r="V37" s="56"/>
      <c r="W37" s="56"/>
    </row>
    <row r="38" spans="1:28" s="48" customFormat="1" ht="93.6" x14ac:dyDescent="0.3">
      <c r="A38" s="140" t="s">
        <v>24</v>
      </c>
      <c r="B38" s="104" t="s">
        <v>170</v>
      </c>
      <c r="C38" s="104" t="s">
        <v>42</v>
      </c>
      <c r="D38" s="72">
        <v>0.2</v>
      </c>
      <c r="E38" s="72">
        <v>0.4</v>
      </c>
      <c r="F38" s="43" t="s">
        <v>12</v>
      </c>
      <c r="G38" s="103" t="s">
        <v>13</v>
      </c>
      <c r="H38" s="54" t="s">
        <v>161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79"/>
      <c r="O38" s="56"/>
      <c r="P38" s="56"/>
      <c r="Q38" s="56"/>
      <c r="R38" s="56"/>
      <c r="S38" s="56"/>
      <c r="T38" s="56"/>
      <c r="U38" s="56"/>
      <c r="V38" s="56"/>
      <c r="W38" s="56"/>
    </row>
    <row r="39" spans="1:28" s="48" customFormat="1" ht="62.4" x14ac:dyDescent="0.3">
      <c r="A39" s="52" t="s">
        <v>69</v>
      </c>
      <c r="B39" s="104" t="s">
        <v>116</v>
      </c>
      <c r="C39" s="57" t="s">
        <v>115</v>
      </c>
      <c r="D39" s="93">
        <v>15</v>
      </c>
      <c r="E39" s="93">
        <v>20</v>
      </c>
      <c r="F39" s="43" t="s">
        <v>143</v>
      </c>
      <c r="G39" s="81" t="s">
        <v>46</v>
      </c>
      <c r="H39" s="62" t="s">
        <v>13</v>
      </c>
      <c r="I39" s="94">
        <v>30580</v>
      </c>
      <c r="J39" s="94">
        <v>72240</v>
      </c>
      <c r="K39" s="94">
        <v>124980</v>
      </c>
      <c r="L39" s="94">
        <v>188800</v>
      </c>
      <c r="M39" s="94">
        <v>263700</v>
      </c>
      <c r="N39" s="63" t="s">
        <v>66</v>
      </c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s="48" customFormat="1" ht="140.4" x14ac:dyDescent="0.3">
      <c r="A40" s="52" t="s">
        <v>95</v>
      </c>
      <c r="B40" s="104" t="s">
        <v>70</v>
      </c>
      <c r="C40" s="59" t="s">
        <v>71</v>
      </c>
      <c r="D40" s="80">
        <v>0.15</v>
      </c>
      <c r="E40" s="80">
        <v>0.65</v>
      </c>
      <c r="F40" s="81" t="s">
        <v>12</v>
      </c>
      <c r="G40" s="81" t="s">
        <v>46</v>
      </c>
      <c r="H40" s="62" t="s">
        <v>124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68"/>
      <c r="O40" s="56"/>
      <c r="P40" s="56"/>
      <c r="Q40" s="56"/>
      <c r="R40" s="56"/>
      <c r="S40" s="56"/>
      <c r="T40" s="56"/>
      <c r="U40" s="56"/>
      <c r="V40" s="56"/>
      <c r="W40" s="56"/>
    </row>
    <row r="41" spans="1:28" s="48" customFormat="1" ht="46.8" x14ac:dyDescent="0.3">
      <c r="A41" s="52" t="s">
        <v>112</v>
      </c>
      <c r="B41" s="104" t="s">
        <v>96</v>
      </c>
      <c r="C41" s="59" t="s">
        <v>218</v>
      </c>
      <c r="D41" s="80">
        <v>0.1</v>
      </c>
      <c r="E41" s="80">
        <v>0.8</v>
      </c>
      <c r="F41" s="61" t="s">
        <v>12</v>
      </c>
      <c r="G41" s="43"/>
      <c r="H41" s="61"/>
      <c r="I41" s="65">
        <v>649760</v>
      </c>
      <c r="J41" s="65">
        <v>759680</v>
      </c>
      <c r="K41" s="65">
        <v>869600</v>
      </c>
      <c r="L41" s="65">
        <v>979520</v>
      </c>
      <c r="M41" s="65">
        <v>1089440</v>
      </c>
      <c r="N41" s="79" t="s">
        <v>159</v>
      </c>
      <c r="O41" s="56"/>
      <c r="P41" s="56"/>
      <c r="Q41" s="56"/>
      <c r="R41" s="56"/>
      <c r="S41" s="56"/>
      <c r="T41" s="56"/>
      <c r="U41" s="56"/>
      <c r="V41" s="56"/>
      <c r="W41" s="56"/>
    </row>
    <row r="42" spans="1:28" s="48" customFormat="1" ht="62.4" x14ac:dyDescent="0.3">
      <c r="A42" s="52" t="s">
        <v>213</v>
      </c>
      <c r="B42" s="109" t="s">
        <v>220</v>
      </c>
      <c r="C42" s="59" t="s">
        <v>222</v>
      </c>
      <c r="D42" s="80">
        <v>0</v>
      </c>
      <c r="E42" s="80">
        <v>0.8</v>
      </c>
      <c r="F42" s="61" t="s">
        <v>221</v>
      </c>
      <c r="G42" s="81" t="s">
        <v>46</v>
      </c>
      <c r="H42" s="62" t="s">
        <v>224</v>
      </c>
      <c r="I42" s="65"/>
      <c r="J42" s="65"/>
      <c r="K42" s="65"/>
      <c r="L42" s="65"/>
      <c r="M42" s="65" t="s">
        <v>223</v>
      </c>
      <c r="N42" s="79" t="s">
        <v>159</v>
      </c>
      <c r="O42" s="56"/>
      <c r="P42" s="56"/>
      <c r="Q42" s="56"/>
      <c r="R42" s="56"/>
      <c r="S42" s="56"/>
      <c r="T42" s="56"/>
      <c r="U42" s="56"/>
      <c r="V42" s="56"/>
      <c r="W42" s="56"/>
    </row>
    <row r="43" spans="1:28" s="48" customFormat="1" ht="46.8" x14ac:dyDescent="0.3">
      <c r="A43" s="52" t="s">
        <v>219</v>
      </c>
      <c r="B43" s="109" t="s">
        <v>215</v>
      </c>
      <c r="C43" s="59" t="s">
        <v>216</v>
      </c>
      <c r="D43" s="43">
        <v>6</v>
      </c>
      <c r="E43" s="43">
        <v>21</v>
      </c>
      <c r="F43" s="61">
        <v>2025</v>
      </c>
      <c r="G43" s="43"/>
      <c r="H43" s="61"/>
      <c r="I43" s="65"/>
      <c r="J43" s="65"/>
      <c r="K43" s="65"/>
      <c r="L43" s="65"/>
      <c r="M43" s="65" t="s">
        <v>223</v>
      </c>
      <c r="N43" s="79" t="s">
        <v>159</v>
      </c>
      <c r="O43" s="56"/>
      <c r="P43" s="56"/>
      <c r="Q43" s="56"/>
      <c r="R43" s="56"/>
      <c r="S43" s="56"/>
      <c r="T43" s="56"/>
      <c r="U43" s="56"/>
      <c r="V43" s="56"/>
      <c r="W43" s="56"/>
    </row>
    <row r="44" spans="1:28" s="15" customFormat="1" ht="54.75" customHeight="1" x14ac:dyDescent="0.3">
      <c r="A44" s="6" t="s">
        <v>199</v>
      </c>
      <c r="B44" s="115" t="s">
        <v>188</v>
      </c>
      <c r="C44" s="116"/>
      <c r="D44" s="116"/>
      <c r="E44" s="116"/>
      <c r="F44" s="116"/>
      <c r="G44" s="116"/>
      <c r="H44" s="116"/>
      <c r="I44" s="40">
        <f>+SUM(I45:I47)</f>
        <v>204725</v>
      </c>
      <c r="J44" s="40">
        <f t="shared" ref="J44:M44" si="5">+SUM(J45:J47)</f>
        <v>409450</v>
      </c>
      <c r="K44" s="40">
        <f t="shared" si="5"/>
        <v>614175</v>
      </c>
      <c r="L44" s="40">
        <f t="shared" si="5"/>
        <v>818900</v>
      </c>
      <c r="M44" s="40">
        <f t="shared" si="5"/>
        <v>997375</v>
      </c>
      <c r="N44" s="27"/>
      <c r="O44" s="16"/>
      <c r="P44" s="16"/>
      <c r="Q44" s="16"/>
      <c r="R44" s="16"/>
      <c r="S44" s="16"/>
      <c r="T44" s="16"/>
      <c r="U44" s="16"/>
      <c r="V44" s="16"/>
      <c r="W44" s="16"/>
    </row>
    <row r="45" spans="1:28" s="48" customFormat="1" ht="93.6" x14ac:dyDescent="0.3">
      <c r="A45" s="52" t="s">
        <v>8</v>
      </c>
      <c r="B45" s="104" t="s">
        <v>32</v>
      </c>
      <c r="C45" s="60" t="s">
        <v>33</v>
      </c>
      <c r="D45" s="53">
        <v>0.3</v>
      </c>
      <c r="E45" s="53">
        <v>0.75</v>
      </c>
      <c r="F45" s="141" t="s">
        <v>143</v>
      </c>
      <c r="G45" s="142"/>
      <c r="H45" s="44" t="s">
        <v>125</v>
      </c>
      <c r="I45" s="45">
        <v>11000</v>
      </c>
      <c r="J45" s="45">
        <v>22000</v>
      </c>
      <c r="K45" s="45">
        <v>33000</v>
      </c>
      <c r="L45" s="45">
        <v>44000</v>
      </c>
      <c r="M45" s="45">
        <v>55000</v>
      </c>
      <c r="N45" s="63" t="s">
        <v>157</v>
      </c>
      <c r="O45" s="56"/>
      <c r="P45" s="56"/>
      <c r="Q45" s="56"/>
      <c r="R45" s="56"/>
      <c r="S45" s="56"/>
      <c r="T45" s="56"/>
      <c r="U45" s="56"/>
      <c r="V45" s="56"/>
      <c r="W45" s="56"/>
    </row>
    <row r="46" spans="1:28" s="48" customFormat="1" ht="62.4" x14ac:dyDescent="0.3">
      <c r="A46" s="52" t="s">
        <v>9</v>
      </c>
      <c r="B46" s="104" t="s">
        <v>82</v>
      </c>
      <c r="C46" s="64" t="s">
        <v>83</v>
      </c>
      <c r="D46" s="53">
        <v>0.2</v>
      </c>
      <c r="E46" s="53">
        <v>0.7</v>
      </c>
      <c r="F46" s="61" t="s">
        <v>143</v>
      </c>
      <c r="G46" s="81" t="s">
        <v>46</v>
      </c>
      <c r="H46" s="62" t="s">
        <v>126</v>
      </c>
      <c r="I46" s="65">
        <v>135500</v>
      </c>
      <c r="J46" s="65">
        <v>271000</v>
      </c>
      <c r="K46" s="65">
        <v>406500</v>
      </c>
      <c r="L46" s="65">
        <v>542000</v>
      </c>
      <c r="M46" s="65">
        <v>677500</v>
      </c>
      <c r="N46" s="63" t="s">
        <v>157</v>
      </c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s="48" customFormat="1" ht="187.2" x14ac:dyDescent="0.3">
      <c r="A47" s="52" t="s">
        <v>10</v>
      </c>
      <c r="B47" s="104" t="s">
        <v>171</v>
      </c>
      <c r="C47" s="57" t="s">
        <v>185</v>
      </c>
      <c r="D47" s="53">
        <v>0.2</v>
      </c>
      <c r="E47" s="53">
        <v>0.8</v>
      </c>
      <c r="F47" s="61" t="s">
        <v>143</v>
      </c>
      <c r="G47" s="81" t="s">
        <v>46</v>
      </c>
      <c r="H47" s="62" t="s">
        <v>165</v>
      </c>
      <c r="I47" s="65">
        <v>58225</v>
      </c>
      <c r="J47" s="65">
        <v>116450</v>
      </c>
      <c r="K47" s="65">
        <v>174675</v>
      </c>
      <c r="L47" s="65">
        <v>232900</v>
      </c>
      <c r="M47" s="65">
        <v>264875</v>
      </c>
      <c r="N47" s="63" t="s">
        <v>157</v>
      </c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s="15" customFormat="1" ht="66.75" customHeight="1" x14ac:dyDescent="0.45">
      <c r="A48" s="6" t="s">
        <v>200</v>
      </c>
      <c r="B48" s="122" t="s">
        <v>189</v>
      </c>
      <c r="C48" s="123"/>
      <c r="D48" s="123"/>
      <c r="E48" s="123"/>
      <c r="F48" s="123"/>
      <c r="G48" s="123"/>
      <c r="H48" s="123"/>
      <c r="I48" s="40">
        <f>+SUM(I49:I51)</f>
        <v>8000</v>
      </c>
      <c r="J48" s="40">
        <f t="shared" ref="J48:M48" si="6">+SUM(J49:J51)</f>
        <v>16000</v>
      </c>
      <c r="K48" s="40">
        <f t="shared" si="6"/>
        <v>24000</v>
      </c>
      <c r="L48" s="40">
        <f t="shared" si="6"/>
        <v>32000</v>
      </c>
      <c r="M48" s="40">
        <f t="shared" si="6"/>
        <v>40000</v>
      </c>
      <c r="N48" s="27"/>
      <c r="O48" s="16"/>
      <c r="P48" s="16"/>
      <c r="Q48" s="16"/>
      <c r="R48" s="16"/>
      <c r="S48" s="16"/>
      <c r="T48" s="16"/>
      <c r="U48" s="16"/>
      <c r="V48" s="16"/>
      <c r="W48" s="16"/>
    </row>
    <row r="49" spans="1:28" s="48" customFormat="1" ht="46.8" x14ac:dyDescent="0.3">
      <c r="A49" s="52" t="s">
        <v>8</v>
      </c>
      <c r="B49" s="104" t="s">
        <v>17</v>
      </c>
      <c r="C49" s="108" t="s">
        <v>43</v>
      </c>
      <c r="D49" s="67">
        <v>0</v>
      </c>
      <c r="E49" s="67">
        <v>1</v>
      </c>
      <c r="F49" s="51" t="s">
        <v>12</v>
      </c>
      <c r="G49" s="43" t="s">
        <v>46</v>
      </c>
      <c r="H49" s="54" t="s">
        <v>13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55" t="s">
        <v>148</v>
      </c>
      <c r="O49" s="56"/>
      <c r="P49" s="56"/>
      <c r="Q49" s="56"/>
      <c r="R49" s="56"/>
      <c r="S49" s="56"/>
      <c r="T49" s="56"/>
      <c r="U49" s="56"/>
      <c r="V49" s="56"/>
      <c r="W49" s="56"/>
    </row>
    <row r="50" spans="1:28" s="48" customFormat="1" ht="62.4" x14ac:dyDescent="0.3">
      <c r="A50" s="52" t="s">
        <v>9</v>
      </c>
      <c r="B50" s="104" t="s">
        <v>18</v>
      </c>
      <c r="C50" s="104" t="s">
        <v>34</v>
      </c>
      <c r="D50" s="72">
        <v>0.2</v>
      </c>
      <c r="E50" s="72">
        <v>0.8</v>
      </c>
      <c r="F50" s="103" t="s">
        <v>121</v>
      </c>
      <c r="G50" s="104" t="s">
        <v>45</v>
      </c>
      <c r="H50" s="54" t="s">
        <v>13</v>
      </c>
      <c r="I50" s="45">
        <v>8000</v>
      </c>
      <c r="J50" s="45">
        <v>16000</v>
      </c>
      <c r="K50" s="45">
        <v>24000</v>
      </c>
      <c r="L50" s="45">
        <v>32000</v>
      </c>
      <c r="M50" s="45">
        <v>40000</v>
      </c>
      <c r="N50" s="79" t="s">
        <v>155</v>
      </c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s="48" customFormat="1" ht="31.2" x14ac:dyDescent="0.3">
      <c r="A51" s="52" t="s">
        <v>10</v>
      </c>
      <c r="B51" s="104" t="s">
        <v>44</v>
      </c>
      <c r="C51" s="104" t="s">
        <v>62</v>
      </c>
      <c r="D51" s="72">
        <v>0.15</v>
      </c>
      <c r="E51" s="72">
        <v>0.6</v>
      </c>
      <c r="F51" s="103" t="s">
        <v>121</v>
      </c>
      <c r="G51" s="104" t="s">
        <v>45</v>
      </c>
      <c r="H51" s="54" t="s">
        <v>13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55" t="s">
        <v>118</v>
      </c>
      <c r="O51" s="56"/>
      <c r="P51" s="56"/>
      <c r="Q51" s="56"/>
      <c r="R51" s="56"/>
      <c r="S51" s="56"/>
      <c r="T51" s="56"/>
      <c r="U51" s="56"/>
      <c r="V51" s="56"/>
      <c r="W51" s="56"/>
    </row>
    <row r="52" spans="1:28" s="15" customFormat="1" ht="57.75" customHeight="1" x14ac:dyDescent="0.3">
      <c r="A52" s="6" t="s">
        <v>201</v>
      </c>
      <c r="B52" s="115" t="s">
        <v>190</v>
      </c>
      <c r="C52" s="116"/>
      <c r="D52" s="116"/>
      <c r="E52" s="116"/>
      <c r="F52" s="116"/>
      <c r="G52" s="116"/>
      <c r="H52" s="116"/>
      <c r="I52" s="40">
        <f>+SUM(I53:I56)</f>
        <v>773000</v>
      </c>
      <c r="J52" s="40">
        <f t="shared" ref="J52:M52" si="7">+SUM(J53:J56)</f>
        <v>1663000</v>
      </c>
      <c r="K52" s="40">
        <f t="shared" si="7"/>
        <v>2553000</v>
      </c>
      <c r="L52" s="40">
        <f t="shared" si="7"/>
        <v>3678000</v>
      </c>
      <c r="M52" s="40">
        <f t="shared" si="7"/>
        <v>4803000</v>
      </c>
      <c r="N52" s="27"/>
      <c r="O52" s="16"/>
      <c r="P52" s="16"/>
      <c r="Q52" s="16"/>
      <c r="R52" s="16"/>
      <c r="S52" s="16"/>
      <c r="T52" s="16"/>
      <c r="U52" s="16"/>
      <c r="V52" s="16"/>
      <c r="W52" s="16"/>
    </row>
    <row r="53" spans="1:28" s="48" customFormat="1" ht="62.4" x14ac:dyDescent="0.3">
      <c r="A53" s="52" t="s">
        <v>8</v>
      </c>
      <c r="B53" s="104" t="s">
        <v>36</v>
      </c>
      <c r="C53" s="104" t="s">
        <v>37</v>
      </c>
      <c r="D53" s="70">
        <v>0.2</v>
      </c>
      <c r="E53" s="70">
        <v>0.7</v>
      </c>
      <c r="F53" s="43" t="s">
        <v>143</v>
      </c>
      <c r="G53" s="103"/>
      <c r="H53" s="54" t="s">
        <v>13</v>
      </c>
      <c r="I53" s="45">
        <v>470000</v>
      </c>
      <c r="J53" s="45">
        <v>940000</v>
      </c>
      <c r="K53" s="45">
        <v>1410000</v>
      </c>
      <c r="L53" s="45">
        <v>2115000</v>
      </c>
      <c r="M53" s="45">
        <v>2820000</v>
      </c>
      <c r="N53" s="79" t="s">
        <v>155</v>
      </c>
      <c r="O53" s="56"/>
      <c r="P53" s="56"/>
      <c r="Q53" s="56"/>
      <c r="R53" s="56"/>
      <c r="S53" s="56"/>
      <c r="T53" s="56"/>
      <c r="U53" s="56"/>
      <c r="V53" s="56"/>
      <c r="W53" s="56"/>
    </row>
    <row r="54" spans="1:28" s="48" customFormat="1" ht="115.5" customHeight="1" x14ac:dyDescent="0.3">
      <c r="A54" s="52" t="s">
        <v>9</v>
      </c>
      <c r="B54" s="104" t="s">
        <v>172</v>
      </c>
      <c r="C54" s="104" t="s">
        <v>35</v>
      </c>
      <c r="D54" s="70">
        <v>0.2</v>
      </c>
      <c r="E54" s="70">
        <v>0.8</v>
      </c>
      <c r="F54" s="43" t="s">
        <v>143</v>
      </c>
      <c r="G54" s="103"/>
      <c r="H54" s="54" t="s">
        <v>162</v>
      </c>
      <c r="I54" s="45">
        <v>234000</v>
      </c>
      <c r="J54" s="45">
        <v>585000</v>
      </c>
      <c r="K54" s="45">
        <v>936000</v>
      </c>
      <c r="L54" s="45">
        <v>1287000</v>
      </c>
      <c r="M54" s="45">
        <v>1638000</v>
      </c>
      <c r="N54" s="79" t="s">
        <v>154</v>
      </c>
      <c r="O54" s="56"/>
      <c r="P54" s="56"/>
      <c r="Q54" s="56"/>
      <c r="R54" s="56"/>
      <c r="S54" s="56"/>
      <c r="T54" s="56"/>
      <c r="U54" s="56"/>
      <c r="V54" s="56"/>
      <c r="W54" s="56"/>
    </row>
    <row r="55" spans="1:28" s="48" customFormat="1" ht="46.8" x14ac:dyDescent="0.3">
      <c r="A55" s="52" t="s">
        <v>10</v>
      </c>
      <c r="B55" s="104" t="s">
        <v>173</v>
      </c>
      <c r="C55" s="108" t="s">
        <v>38</v>
      </c>
      <c r="D55" s="70">
        <v>0.3</v>
      </c>
      <c r="E55" s="71">
        <v>0.8</v>
      </c>
      <c r="F55" s="43" t="s">
        <v>143</v>
      </c>
      <c r="G55" s="103"/>
      <c r="H55" s="54" t="s">
        <v>127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55" t="s">
        <v>118</v>
      </c>
      <c r="O55" s="47"/>
      <c r="P55" s="47"/>
      <c r="Q55" s="47"/>
      <c r="R55" s="47"/>
      <c r="S55" s="47"/>
      <c r="T55" s="47"/>
      <c r="U55" s="47"/>
      <c r="V55" s="47"/>
      <c r="W55" s="47"/>
    </row>
    <row r="56" spans="1:28" s="48" customFormat="1" ht="62.4" x14ac:dyDescent="0.3">
      <c r="A56" s="52" t="s">
        <v>11</v>
      </c>
      <c r="B56" s="104" t="s">
        <v>92</v>
      </c>
      <c r="C56" s="104" t="s">
        <v>81</v>
      </c>
      <c r="D56" s="69">
        <v>0.1</v>
      </c>
      <c r="E56" s="70">
        <v>0.6</v>
      </c>
      <c r="F56" s="61" t="s">
        <v>143</v>
      </c>
      <c r="G56" s="81"/>
      <c r="H56" s="62"/>
      <c r="I56" s="65">
        <v>69000</v>
      </c>
      <c r="J56" s="65">
        <v>138000</v>
      </c>
      <c r="K56" s="65">
        <v>207000</v>
      </c>
      <c r="L56" s="65">
        <v>276000</v>
      </c>
      <c r="M56" s="65">
        <v>345000</v>
      </c>
      <c r="N56" s="63" t="s">
        <v>160</v>
      </c>
      <c r="O56" s="56"/>
      <c r="P56" s="56"/>
      <c r="Q56" s="56"/>
      <c r="R56" s="56"/>
      <c r="S56" s="56"/>
      <c r="T56" s="56"/>
      <c r="U56" s="56"/>
      <c r="V56" s="56"/>
      <c r="W56" s="56"/>
    </row>
    <row r="57" spans="1:28" s="19" customFormat="1" ht="78.75" customHeight="1" x14ac:dyDescent="0.45">
      <c r="A57" s="117" t="s">
        <v>209</v>
      </c>
      <c r="B57" s="118"/>
      <c r="C57" s="118"/>
      <c r="D57" s="118"/>
      <c r="E57" s="118"/>
      <c r="F57" s="118"/>
      <c r="G57" s="118"/>
      <c r="H57" s="118"/>
      <c r="I57" s="41">
        <f>+I58+I61+I68</f>
        <v>3490281.7510195002</v>
      </c>
      <c r="J57" s="41">
        <f t="shared" ref="J57:M57" si="8">+J58+J61+J68</f>
        <v>7370282.1737749716</v>
      </c>
      <c r="K57" s="41">
        <f t="shared" si="8"/>
        <v>11546501.268266411</v>
      </c>
      <c r="L57" s="41">
        <f t="shared" si="8"/>
        <v>16126939.034493824</v>
      </c>
      <c r="M57" s="41">
        <f t="shared" si="8"/>
        <v>20977345.472457204</v>
      </c>
      <c r="N57" s="29"/>
      <c r="O57" s="18"/>
      <c r="P57" s="18"/>
      <c r="Q57" s="18"/>
      <c r="R57" s="18"/>
      <c r="S57" s="18"/>
      <c r="T57" s="18"/>
      <c r="U57" s="18"/>
      <c r="V57" s="18"/>
      <c r="W57" s="18"/>
    </row>
    <row r="58" spans="1:28" s="15" customFormat="1" ht="40.5" customHeight="1" x14ac:dyDescent="0.3">
      <c r="A58" s="17" t="s">
        <v>202</v>
      </c>
      <c r="B58" s="115" t="s">
        <v>191</v>
      </c>
      <c r="C58" s="116"/>
      <c r="D58" s="116"/>
      <c r="E58" s="116"/>
      <c r="F58" s="116"/>
      <c r="G58" s="116"/>
      <c r="H58" s="116"/>
      <c r="I58" s="40">
        <f>+SUM(I59:I60)</f>
        <v>0</v>
      </c>
      <c r="J58" s="40">
        <f t="shared" ref="J58:M58" si="9">+SUM(J59:J60)</f>
        <v>0</v>
      </c>
      <c r="K58" s="40">
        <f t="shared" si="9"/>
        <v>0</v>
      </c>
      <c r="L58" s="40">
        <f t="shared" si="9"/>
        <v>0</v>
      </c>
      <c r="M58" s="40">
        <f t="shared" si="9"/>
        <v>0</v>
      </c>
      <c r="N58" s="27"/>
      <c r="O58" s="16"/>
      <c r="P58" s="16"/>
      <c r="Q58" s="16"/>
      <c r="R58" s="16"/>
      <c r="S58" s="16"/>
      <c r="T58" s="16"/>
      <c r="U58" s="16"/>
      <c r="V58" s="16"/>
      <c r="W58" s="16"/>
    </row>
    <row r="59" spans="1:28" s="48" customFormat="1" ht="46.8" x14ac:dyDescent="0.3">
      <c r="A59" s="52" t="s">
        <v>8</v>
      </c>
      <c r="B59" s="104" t="s">
        <v>20</v>
      </c>
      <c r="C59" s="104" t="s">
        <v>48</v>
      </c>
      <c r="D59" s="103" t="s">
        <v>129</v>
      </c>
      <c r="E59" s="103" t="s">
        <v>49</v>
      </c>
      <c r="F59" s="51" t="s">
        <v>12</v>
      </c>
      <c r="G59" s="43" t="s">
        <v>46</v>
      </c>
      <c r="H59" s="54" t="s">
        <v>13</v>
      </c>
      <c r="I59" s="45">
        <v>0</v>
      </c>
      <c r="J59" s="45"/>
      <c r="K59" s="45"/>
      <c r="L59" s="45">
        <v>0</v>
      </c>
      <c r="M59" s="45">
        <v>0</v>
      </c>
      <c r="N59" s="79" t="s">
        <v>66</v>
      </c>
      <c r="O59" s="56"/>
      <c r="P59" s="56"/>
      <c r="Q59" s="56"/>
      <c r="R59" s="56"/>
      <c r="S59" s="56"/>
      <c r="T59" s="56"/>
      <c r="U59" s="56"/>
      <c r="V59" s="56"/>
      <c r="W59" s="56"/>
    </row>
    <row r="60" spans="1:28" s="48" customFormat="1" ht="46.8" x14ac:dyDescent="0.3">
      <c r="A60" s="52" t="s">
        <v>9</v>
      </c>
      <c r="B60" s="104" t="s">
        <v>21</v>
      </c>
      <c r="C60" s="104" t="s">
        <v>47</v>
      </c>
      <c r="D60" s="72">
        <v>0.15</v>
      </c>
      <c r="E60" s="72">
        <v>0.8</v>
      </c>
      <c r="F60" s="51" t="s">
        <v>12</v>
      </c>
      <c r="G60" s="103" t="s">
        <v>13</v>
      </c>
      <c r="H60" s="54" t="s">
        <v>128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55" t="s">
        <v>149</v>
      </c>
      <c r="O60" s="56"/>
      <c r="P60" s="56"/>
      <c r="Q60" s="56"/>
      <c r="R60" s="56"/>
      <c r="S60" s="56"/>
      <c r="T60" s="56"/>
      <c r="U60" s="56"/>
      <c r="V60" s="56"/>
      <c r="W60" s="56"/>
    </row>
    <row r="61" spans="1:28" s="15" customFormat="1" ht="40.5" customHeight="1" x14ac:dyDescent="0.3">
      <c r="A61" s="17" t="s">
        <v>203</v>
      </c>
      <c r="B61" s="115" t="s">
        <v>22</v>
      </c>
      <c r="C61" s="116"/>
      <c r="D61" s="116"/>
      <c r="E61" s="116"/>
      <c r="F61" s="116"/>
      <c r="G61" s="116"/>
      <c r="H61" s="116"/>
      <c r="I61" s="40">
        <f>+SUM(I62:I67)</f>
        <v>2877425.7207164699</v>
      </c>
      <c r="J61" s="40">
        <f t="shared" ref="J61:M61" si="10">+SUM(J62:J67)</f>
        <v>6041329.0828658808</v>
      </c>
      <c r="K61" s="40">
        <f t="shared" si="10"/>
        <v>9452210.0864482298</v>
      </c>
      <c r="L61" s="40">
        <f t="shared" si="10"/>
        <v>13110068.731463522</v>
      </c>
      <c r="M61" s="40">
        <f t="shared" si="10"/>
        <v>17014905.017911751</v>
      </c>
      <c r="N61" s="27"/>
      <c r="O61" s="16"/>
      <c r="P61" s="16"/>
      <c r="Q61" s="16"/>
      <c r="R61" s="16"/>
      <c r="S61" s="16"/>
      <c r="T61" s="16"/>
      <c r="U61" s="16"/>
      <c r="V61" s="16"/>
      <c r="W61" s="16"/>
    </row>
    <row r="62" spans="1:28" s="48" customFormat="1" ht="62.4" x14ac:dyDescent="0.3">
      <c r="A62" s="127" t="s">
        <v>8</v>
      </c>
      <c r="B62" s="127" t="s">
        <v>174</v>
      </c>
      <c r="C62" s="104" t="s">
        <v>50</v>
      </c>
      <c r="D62" s="103">
        <v>3</v>
      </c>
      <c r="E62" s="103">
        <v>12</v>
      </c>
      <c r="F62" s="43" t="s">
        <v>143</v>
      </c>
      <c r="G62" s="103" t="s">
        <v>13</v>
      </c>
      <c r="H62" s="54" t="s">
        <v>163</v>
      </c>
      <c r="I62" s="45">
        <v>66426.320716470073</v>
      </c>
      <c r="J62" s="45">
        <v>226205.28286588032</v>
      </c>
      <c r="K62" s="45">
        <v>439836.88644823071</v>
      </c>
      <c r="L62" s="45">
        <v>707321.13146352128</v>
      </c>
      <c r="M62" s="45">
        <v>1028658.017911752</v>
      </c>
      <c r="N62" s="79" t="s">
        <v>158</v>
      </c>
      <c r="O62" s="56"/>
      <c r="P62" s="56"/>
      <c r="Q62" s="56"/>
      <c r="R62" s="56"/>
      <c r="S62" s="56"/>
      <c r="T62" s="56"/>
      <c r="U62" s="56"/>
      <c r="V62" s="56"/>
      <c r="W62" s="56"/>
    </row>
    <row r="63" spans="1:28" s="48" customFormat="1" ht="46.8" x14ac:dyDescent="0.3">
      <c r="A63" s="128"/>
      <c r="B63" s="128"/>
      <c r="C63" s="104" t="s">
        <v>51</v>
      </c>
      <c r="D63" s="72">
        <v>0.4</v>
      </c>
      <c r="E63" s="72">
        <v>0.9</v>
      </c>
      <c r="F63" s="43" t="s">
        <v>143</v>
      </c>
      <c r="G63" s="103" t="s">
        <v>13</v>
      </c>
      <c r="H63" s="54" t="s">
        <v>163</v>
      </c>
      <c r="I63" s="45">
        <v>585625</v>
      </c>
      <c r="J63" s="45">
        <v>1288375</v>
      </c>
      <c r="K63" s="45">
        <v>2108250</v>
      </c>
      <c r="L63" s="45">
        <v>3045250</v>
      </c>
      <c r="M63" s="45">
        <v>4099375</v>
      </c>
      <c r="N63" s="79" t="s">
        <v>156</v>
      </c>
      <c r="O63" s="56"/>
      <c r="P63" s="56"/>
      <c r="Q63" s="56"/>
      <c r="R63" s="56"/>
      <c r="S63" s="56"/>
      <c r="T63" s="56"/>
      <c r="U63" s="56"/>
      <c r="V63" s="56"/>
      <c r="W63" s="56"/>
    </row>
    <row r="64" spans="1:28" s="48" customFormat="1" ht="46.8" x14ac:dyDescent="0.3">
      <c r="A64" s="52" t="s">
        <v>9</v>
      </c>
      <c r="B64" s="104" t="s">
        <v>175</v>
      </c>
      <c r="C64" s="108" t="s">
        <v>39</v>
      </c>
      <c r="D64" s="72">
        <v>0.15</v>
      </c>
      <c r="E64" s="72">
        <v>0.6</v>
      </c>
      <c r="F64" s="103" t="s">
        <v>12</v>
      </c>
      <c r="G64" s="103" t="s">
        <v>13</v>
      </c>
      <c r="H64" s="54" t="s">
        <v>163</v>
      </c>
      <c r="I64" s="45">
        <v>192000</v>
      </c>
      <c r="J64" s="45">
        <v>456000</v>
      </c>
      <c r="K64" s="45">
        <v>792000</v>
      </c>
      <c r="L64" s="45">
        <v>1200000</v>
      </c>
      <c r="M64" s="45">
        <v>1680000</v>
      </c>
      <c r="N64" s="79" t="s">
        <v>156</v>
      </c>
      <c r="O64" s="56"/>
      <c r="P64" s="56"/>
      <c r="Q64" s="56"/>
      <c r="R64" s="56"/>
      <c r="S64" s="56"/>
      <c r="T64" s="56"/>
      <c r="U64" s="56"/>
      <c r="V64" s="56"/>
      <c r="W64" s="56"/>
    </row>
    <row r="65" spans="1:23" s="48" customFormat="1" ht="69.75" customHeight="1" x14ac:dyDescent="0.3">
      <c r="A65" s="52" t="s">
        <v>10</v>
      </c>
      <c r="B65" s="104" t="s">
        <v>52</v>
      </c>
      <c r="C65" s="104" t="s">
        <v>176</v>
      </c>
      <c r="D65" s="72">
        <v>0.4</v>
      </c>
      <c r="E65" s="72">
        <v>0.8</v>
      </c>
      <c r="F65" s="43" t="s">
        <v>143</v>
      </c>
      <c r="G65" s="103" t="s">
        <v>13</v>
      </c>
      <c r="H65" s="54" t="s">
        <v>163</v>
      </c>
      <c r="I65" s="45">
        <v>12574.400000000001</v>
      </c>
      <c r="J65" s="45">
        <v>25148.800000000003</v>
      </c>
      <c r="K65" s="45">
        <v>37723.200000000004</v>
      </c>
      <c r="L65" s="45">
        <v>50297.600000000006</v>
      </c>
      <c r="M65" s="45">
        <v>62872.000000000007</v>
      </c>
      <c r="N65" s="46" t="s">
        <v>156</v>
      </c>
      <c r="O65" s="56"/>
      <c r="P65" s="56"/>
      <c r="Q65" s="56"/>
      <c r="R65" s="56"/>
      <c r="S65" s="56"/>
      <c r="T65" s="56"/>
      <c r="U65" s="56"/>
      <c r="V65" s="56"/>
      <c r="W65" s="56"/>
    </row>
    <row r="66" spans="1:23" s="48" customFormat="1" ht="62.4" x14ac:dyDescent="0.3">
      <c r="A66" s="52" t="s">
        <v>11</v>
      </c>
      <c r="B66" s="104" t="s">
        <v>150</v>
      </c>
      <c r="C66" s="104" t="s">
        <v>73</v>
      </c>
      <c r="D66" s="72">
        <v>0.15</v>
      </c>
      <c r="E66" s="72">
        <v>0.6</v>
      </c>
      <c r="F66" s="43" t="s">
        <v>143</v>
      </c>
      <c r="G66" s="103" t="s">
        <v>74</v>
      </c>
      <c r="H66" s="54"/>
      <c r="I66" s="45">
        <v>1996800</v>
      </c>
      <c r="J66" s="45">
        <v>3993600</v>
      </c>
      <c r="K66" s="45">
        <v>5990400</v>
      </c>
      <c r="L66" s="45">
        <v>7987200</v>
      </c>
      <c r="M66" s="45">
        <v>9984000</v>
      </c>
      <c r="N66" s="79" t="s">
        <v>158</v>
      </c>
      <c r="O66" s="56"/>
      <c r="P66" s="56"/>
      <c r="Q66" s="56"/>
      <c r="R66" s="56"/>
      <c r="S66" s="56"/>
      <c r="T66" s="56"/>
      <c r="U66" s="56"/>
      <c r="V66" s="56"/>
      <c r="W66" s="56"/>
    </row>
    <row r="67" spans="1:23" s="48" customFormat="1" ht="46.8" x14ac:dyDescent="0.3">
      <c r="A67" s="52" t="s">
        <v>24</v>
      </c>
      <c r="B67" s="104" t="s">
        <v>100</v>
      </c>
      <c r="C67" s="104" t="s">
        <v>101</v>
      </c>
      <c r="D67" s="72">
        <v>0.4</v>
      </c>
      <c r="E67" s="72">
        <v>0.8</v>
      </c>
      <c r="F67" s="43" t="s">
        <v>143</v>
      </c>
      <c r="G67" s="103" t="s">
        <v>102</v>
      </c>
      <c r="H67" s="54" t="s">
        <v>163</v>
      </c>
      <c r="I67" s="45">
        <v>24000</v>
      </c>
      <c r="J67" s="45">
        <v>52000</v>
      </c>
      <c r="K67" s="45">
        <v>84000</v>
      </c>
      <c r="L67" s="45">
        <v>120000</v>
      </c>
      <c r="M67" s="45">
        <v>160000</v>
      </c>
      <c r="N67" s="79" t="s">
        <v>156</v>
      </c>
      <c r="O67" s="56"/>
      <c r="P67" s="56"/>
      <c r="Q67" s="56"/>
      <c r="R67" s="56"/>
      <c r="S67" s="56"/>
      <c r="T67" s="56"/>
      <c r="U67" s="56"/>
      <c r="V67" s="56"/>
      <c r="W67" s="56"/>
    </row>
    <row r="68" spans="1:23" s="15" customFormat="1" ht="40.5" customHeight="1" x14ac:dyDescent="0.3">
      <c r="A68" s="17" t="s">
        <v>204</v>
      </c>
      <c r="B68" s="115" t="s">
        <v>193</v>
      </c>
      <c r="C68" s="116"/>
      <c r="D68" s="116"/>
      <c r="E68" s="116"/>
      <c r="F68" s="116"/>
      <c r="G68" s="116"/>
      <c r="H68" s="116"/>
      <c r="I68" s="40">
        <f>+SUM(I69:I78)</f>
        <v>612856.03030303027</v>
      </c>
      <c r="J68" s="40">
        <f t="shared" ref="J68:M68" si="11">+SUM(J69:J78)</f>
        <v>1328953.0909090908</v>
      </c>
      <c r="K68" s="40">
        <f t="shared" si="11"/>
        <v>2094291.1818181819</v>
      </c>
      <c r="L68" s="40">
        <f t="shared" si="11"/>
        <v>3016870.3030303032</v>
      </c>
      <c r="M68" s="40">
        <f t="shared" si="11"/>
        <v>3962440.4545454546</v>
      </c>
      <c r="N68" s="27"/>
      <c r="O68" s="16"/>
      <c r="P68" s="16"/>
      <c r="Q68" s="16"/>
      <c r="R68" s="16"/>
      <c r="S68" s="16"/>
      <c r="T68" s="16"/>
      <c r="U68" s="16"/>
      <c r="V68" s="16"/>
      <c r="W68" s="16"/>
    </row>
    <row r="69" spans="1:23" s="48" customFormat="1" ht="109.2" x14ac:dyDescent="0.3">
      <c r="A69" s="52" t="s">
        <v>8</v>
      </c>
      <c r="B69" s="104" t="s">
        <v>177</v>
      </c>
      <c r="C69" s="104" t="s">
        <v>217</v>
      </c>
      <c r="D69" s="67">
        <v>3</v>
      </c>
      <c r="E69" s="95">
        <v>10</v>
      </c>
      <c r="F69" s="43" t="s">
        <v>143</v>
      </c>
      <c r="G69" s="103" t="s">
        <v>74</v>
      </c>
      <c r="H69" s="54" t="s">
        <v>162</v>
      </c>
      <c r="I69" s="45">
        <v>58225</v>
      </c>
      <c r="J69" s="45">
        <v>116450</v>
      </c>
      <c r="K69" s="45">
        <v>174675</v>
      </c>
      <c r="L69" s="45">
        <v>232900</v>
      </c>
      <c r="M69" s="45">
        <v>264875</v>
      </c>
      <c r="N69" s="79" t="s">
        <v>157</v>
      </c>
      <c r="O69" s="56"/>
      <c r="P69" s="56"/>
      <c r="Q69" s="56"/>
      <c r="R69" s="56"/>
      <c r="S69" s="56"/>
      <c r="T69" s="56"/>
      <c r="U69" s="56"/>
      <c r="V69" s="56"/>
      <c r="W69" s="56"/>
    </row>
    <row r="70" spans="1:23" s="48" customFormat="1" ht="49.5" customHeight="1" x14ac:dyDescent="0.3">
      <c r="A70" s="127" t="s">
        <v>9</v>
      </c>
      <c r="B70" s="112" t="s">
        <v>23</v>
      </c>
      <c r="C70" s="104" t="s">
        <v>53</v>
      </c>
      <c r="D70" s="72">
        <v>0.15</v>
      </c>
      <c r="E70" s="42">
        <v>0.5</v>
      </c>
      <c r="F70" s="43" t="s">
        <v>143</v>
      </c>
      <c r="G70" s="103" t="s">
        <v>13</v>
      </c>
      <c r="H70" s="54" t="s">
        <v>153</v>
      </c>
      <c r="I70" s="45">
        <v>273870.66666666669</v>
      </c>
      <c r="J70" s="45">
        <v>634882</v>
      </c>
      <c r="K70" s="45">
        <v>1083034</v>
      </c>
      <c r="L70" s="45">
        <v>1618326.6666666667</v>
      </c>
      <c r="M70" s="45">
        <v>2240760</v>
      </c>
      <c r="N70" s="79" t="s">
        <v>156</v>
      </c>
      <c r="O70" s="56"/>
      <c r="P70" s="56"/>
      <c r="Q70" s="56"/>
      <c r="R70" s="56"/>
      <c r="S70" s="56"/>
      <c r="T70" s="56"/>
      <c r="U70" s="56"/>
      <c r="V70" s="56"/>
      <c r="W70" s="56"/>
    </row>
    <row r="71" spans="1:23" s="48" customFormat="1" ht="46.8" x14ac:dyDescent="0.3">
      <c r="A71" s="136"/>
      <c r="B71" s="137"/>
      <c r="C71" s="104" t="s">
        <v>178</v>
      </c>
      <c r="D71" s="103">
        <v>22</v>
      </c>
      <c r="E71" s="103">
        <v>25</v>
      </c>
      <c r="F71" s="103" t="s">
        <v>12</v>
      </c>
      <c r="G71" s="103" t="s">
        <v>130</v>
      </c>
      <c r="H71" s="96" t="s">
        <v>13</v>
      </c>
      <c r="I71" s="45">
        <v>17566.363636363636</v>
      </c>
      <c r="J71" s="45">
        <v>35599.090909090912</v>
      </c>
      <c r="K71" s="45">
        <v>54098.181818181823</v>
      </c>
      <c r="L71" s="45">
        <v>73063.636363636368</v>
      </c>
      <c r="M71" s="45">
        <v>92495.454545454544</v>
      </c>
      <c r="N71" s="79" t="s">
        <v>66</v>
      </c>
      <c r="O71" s="56"/>
      <c r="P71" s="56"/>
      <c r="Q71" s="56"/>
      <c r="R71" s="56"/>
      <c r="S71" s="56"/>
      <c r="T71" s="56"/>
      <c r="U71" s="56"/>
      <c r="V71" s="56"/>
      <c r="W71" s="56"/>
    </row>
    <row r="72" spans="1:23" s="48" customFormat="1" ht="62.4" x14ac:dyDescent="0.3">
      <c r="A72" s="136"/>
      <c r="B72" s="137"/>
      <c r="C72" s="104" t="s">
        <v>131</v>
      </c>
      <c r="D72" s="103">
        <v>15</v>
      </c>
      <c r="E72" s="103">
        <v>25</v>
      </c>
      <c r="F72" s="43" t="s">
        <v>143</v>
      </c>
      <c r="G72" s="103" t="s">
        <v>13</v>
      </c>
      <c r="H72" s="54" t="s">
        <v>13</v>
      </c>
      <c r="I72" s="45">
        <v>13600</v>
      </c>
      <c r="J72" s="45">
        <v>28800</v>
      </c>
      <c r="K72" s="45">
        <v>45600</v>
      </c>
      <c r="L72" s="45">
        <v>64000</v>
      </c>
      <c r="M72" s="45">
        <v>84000</v>
      </c>
      <c r="N72" s="79" t="s">
        <v>66</v>
      </c>
      <c r="O72" s="56"/>
      <c r="P72" s="56"/>
      <c r="Q72" s="56"/>
      <c r="R72" s="56"/>
      <c r="S72" s="56"/>
      <c r="T72" s="56"/>
      <c r="U72" s="56"/>
      <c r="V72" s="56"/>
      <c r="W72" s="56"/>
    </row>
    <row r="73" spans="1:23" s="48" customFormat="1" ht="46.8" x14ac:dyDescent="0.3">
      <c r="A73" s="128"/>
      <c r="B73" s="113"/>
      <c r="C73" s="104" t="s">
        <v>132</v>
      </c>
      <c r="D73" s="103" t="s">
        <v>133</v>
      </c>
      <c r="E73" s="103" t="s">
        <v>134</v>
      </c>
      <c r="F73" s="103" t="s">
        <v>12</v>
      </c>
      <c r="G73" s="103" t="s">
        <v>13</v>
      </c>
      <c r="H73" s="54" t="s">
        <v>13</v>
      </c>
      <c r="I73" s="45">
        <v>15750</v>
      </c>
      <c r="J73" s="45">
        <v>32250</v>
      </c>
      <c r="K73" s="45">
        <v>49500</v>
      </c>
      <c r="L73" s="45">
        <v>67500</v>
      </c>
      <c r="M73" s="45">
        <v>86250</v>
      </c>
      <c r="N73" s="79" t="s">
        <v>66</v>
      </c>
      <c r="O73" s="56"/>
      <c r="P73" s="56"/>
      <c r="Q73" s="56"/>
      <c r="R73" s="56"/>
      <c r="S73" s="56"/>
      <c r="T73" s="56"/>
      <c r="U73" s="56"/>
      <c r="V73" s="56"/>
      <c r="W73" s="56"/>
    </row>
    <row r="74" spans="1:23" s="48" customFormat="1" ht="46.8" x14ac:dyDescent="0.3">
      <c r="A74" s="105" t="s">
        <v>10</v>
      </c>
      <c r="B74" s="108" t="s">
        <v>135</v>
      </c>
      <c r="C74" s="104" t="s">
        <v>136</v>
      </c>
      <c r="D74" s="103">
        <v>6</v>
      </c>
      <c r="E74" s="103">
        <v>12</v>
      </c>
      <c r="F74" s="43" t="s">
        <v>143</v>
      </c>
      <c r="G74" s="103" t="s">
        <v>13</v>
      </c>
      <c r="H74" s="54" t="s">
        <v>13</v>
      </c>
      <c r="I74" s="45">
        <v>63288</v>
      </c>
      <c r="J74" s="45">
        <v>137124</v>
      </c>
      <c r="K74" s="45">
        <v>221508</v>
      </c>
      <c r="L74" s="45">
        <v>316440</v>
      </c>
      <c r="M74" s="45">
        <v>421920</v>
      </c>
      <c r="N74" s="79" t="s">
        <v>157</v>
      </c>
      <c r="O74" s="56"/>
      <c r="P74" s="56"/>
      <c r="Q74" s="56"/>
      <c r="R74" s="56"/>
      <c r="S74" s="56"/>
      <c r="T74" s="56"/>
      <c r="U74" s="56"/>
      <c r="V74" s="56"/>
      <c r="W74" s="56"/>
    </row>
    <row r="75" spans="1:23" s="48" customFormat="1" ht="62.4" x14ac:dyDescent="0.3">
      <c r="A75" s="108" t="s">
        <v>11</v>
      </c>
      <c r="B75" s="107" t="s">
        <v>75</v>
      </c>
      <c r="C75" s="104" t="s">
        <v>151</v>
      </c>
      <c r="D75" s="97">
        <v>0.3</v>
      </c>
      <c r="E75" s="97">
        <v>0.8</v>
      </c>
      <c r="F75" s="61" t="s">
        <v>143</v>
      </c>
      <c r="G75" s="81"/>
      <c r="H75" s="62"/>
      <c r="I75" s="65">
        <v>136500</v>
      </c>
      <c r="J75" s="65">
        <v>273000</v>
      </c>
      <c r="K75" s="65">
        <v>409500</v>
      </c>
      <c r="L75" s="65">
        <v>546000</v>
      </c>
      <c r="M75" s="65">
        <v>682500</v>
      </c>
      <c r="N75" s="63" t="s">
        <v>158</v>
      </c>
      <c r="O75" s="56"/>
      <c r="P75" s="56"/>
      <c r="Q75" s="56"/>
      <c r="R75" s="56"/>
      <c r="S75" s="56"/>
      <c r="T75" s="56"/>
      <c r="U75" s="56"/>
      <c r="V75" s="56"/>
      <c r="W75" s="56"/>
    </row>
    <row r="76" spans="1:23" s="48" customFormat="1" ht="46.5" customHeight="1" x14ac:dyDescent="0.3">
      <c r="A76" s="127" t="s">
        <v>24</v>
      </c>
      <c r="B76" s="112" t="s">
        <v>194</v>
      </c>
      <c r="C76" s="104" t="s">
        <v>137</v>
      </c>
      <c r="D76" s="103">
        <v>6</v>
      </c>
      <c r="E76" s="103">
        <v>25</v>
      </c>
      <c r="F76" s="43" t="s">
        <v>143</v>
      </c>
      <c r="G76" s="103" t="s">
        <v>120</v>
      </c>
      <c r="H76" s="54" t="s">
        <v>13</v>
      </c>
      <c r="I76" s="110">
        <v>7056</v>
      </c>
      <c r="J76" s="110">
        <v>16848</v>
      </c>
      <c r="K76" s="110">
        <v>29376</v>
      </c>
      <c r="L76" s="110">
        <v>44640</v>
      </c>
      <c r="M76" s="110">
        <v>62640</v>
      </c>
      <c r="N76" s="112" t="s">
        <v>155</v>
      </c>
      <c r="O76" s="56"/>
      <c r="P76" s="56"/>
      <c r="Q76" s="56"/>
      <c r="R76" s="56"/>
      <c r="S76" s="56"/>
      <c r="T76" s="56"/>
      <c r="U76" s="56"/>
      <c r="V76" s="56"/>
      <c r="W76" s="56"/>
    </row>
    <row r="77" spans="1:23" s="48" customFormat="1" ht="45" customHeight="1" x14ac:dyDescent="0.3">
      <c r="A77" s="128"/>
      <c r="B77" s="113"/>
      <c r="C77" s="104" t="s">
        <v>138</v>
      </c>
      <c r="D77" s="103">
        <v>180</v>
      </c>
      <c r="E77" s="103">
        <v>700</v>
      </c>
      <c r="F77" s="43" t="s">
        <v>143</v>
      </c>
      <c r="G77" s="103" t="s">
        <v>120</v>
      </c>
      <c r="H77" s="54" t="s">
        <v>13</v>
      </c>
      <c r="I77" s="111"/>
      <c r="J77" s="111"/>
      <c r="K77" s="111"/>
      <c r="L77" s="111"/>
      <c r="M77" s="111"/>
      <c r="N77" s="113"/>
      <c r="O77" s="56"/>
      <c r="P77" s="56"/>
      <c r="Q77" s="56"/>
      <c r="R77" s="56"/>
      <c r="S77" s="56"/>
      <c r="T77" s="56"/>
      <c r="U77" s="56"/>
      <c r="V77" s="56"/>
      <c r="W77" s="56"/>
    </row>
    <row r="78" spans="1:23" s="101" customFormat="1" ht="31.2" x14ac:dyDescent="0.3">
      <c r="A78" s="74" t="s">
        <v>69</v>
      </c>
      <c r="B78" s="74" t="s">
        <v>123</v>
      </c>
      <c r="C78" s="75" t="s">
        <v>84</v>
      </c>
      <c r="D78" s="73"/>
      <c r="E78" s="73"/>
      <c r="F78" s="73"/>
      <c r="G78" s="98"/>
      <c r="H78" s="99"/>
      <c r="I78" s="45">
        <v>27000</v>
      </c>
      <c r="J78" s="45">
        <v>54000</v>
      </c>
      <c r="K78" s="45">
        <v>27000</v>
      </c>
      <c r="L78" s="45">
        <v>54000</v>
      </c>
      <c r="M78" s="45">
        <v>27000</v>
      </c>
      <c r="N78" s="76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3" s="3" customFormat="1" ht="26.25" customHeight="1" x14ac:dyDescent="0.3">
      <c r="A79" s="117" t="s">
        <v>210</v>
      </c>
      <c r="B79" s="118"/>
      <c r="C79" s="118"/>
      <c r="D79" s="118"/>
      <c r="E79" s="118"/>
      <c r="F79" s="118"/>
      <c r="G79" s="118"/>
      <c r="H79" s="118"/>
      <c r="I79" s="41">
        <f>+I80+I89</f>
        <v>400329.14400000003</v>
      </c>
      <c r="J79" s="41">
        <f t="shared" ref="J79:M79" si="12">+J80+J89</f>
        <v>825122.152</v>
      </c>
      <c r="K79" s="41">
        <f t="shared" si="12"/>
        <v>957379.02399999998</v>
      </c>
      <c r="L79" s="41">
        <f t="shared" si="12"/>
        <v>1431099.7600000002</v>
      </c>
      <c r="M79" s="41">
        <f t="shared" si="12"/>
        <v>1612284.3599999999</v>
      </c>
      <c r="N79" s="29"/>
      <c r="O79" s="20"/>
      <c r="P79" s="20"/>
      <c r="Q79" s="20"/>
      <c r="R79" s="20"/>
      <c r="S79" s="20"/>
      <c r="T79" s="20"/>
      <c r="U79" s="20"/>
      <c r="V79" s="20"/>
      <c r="W79" s="20"/>
    </row>
    <row r="80" spans="1:23" s="15" customFormat="1" ht="66" customHeight="1" x14ac:dyDescent="0.3">
      <c r="A80" s="17" t="s">
        <v>205</v>
      </c>
      <c r="B80" s="115" t="s">
        <v>192</v>
      </c>
      <c r="C80" s="116"/>
      <c r="D80" s="116"/>
      <c r="E80" s="116"/>
      <c r="F80" s="116"/>
      <c r="G80" s="116"/>
      <c r="H80" s="116"/>
      <c r="I80" s="40">
        <f>+SUM(I81:I88)</f>
        <v>45162.9</v>
      </c>
      <c r="J80" s="40">
        <f t="shared" ref="J80:M80" si="13">+SUM(J81:J88)</f>
        <v>90325.8</v>
      </c>
      <c r="K80" s="40">
        <f t="shared" si="13"/>
        <v>95488.700000000012</v>
      </c>
      <c r="L80" s="40">
        <f t="shared" si="13"/>
        <v>140651.6</v>
      </c>
      <c r="M80" s="40">
        <f t="shared" si="13"/>
        <v>145814.5</v>
      </c>
      <c r="N80" s="27"/>
      <c r="O80" s="16"/>
      <c r="P80" s="16"/>
      <c r="Q80" s="16"/>
      <c r="R80" s="16"/>
      <c r="S80" s="16"/>
      <c r="T80" s="16"/>
      <c r="U80" s="16"/>
      <c r="V80" s="16"/>
      <c r="W80" s="16"/>
    </row>
    <row r="81" spans="1:23" s="48" customFormat="1" ht="93.6" x14ac:dyDescent="0.3">
      <c r="A81" s="52" t="s">
        <v>8</v>
      </c>
      <c r="B81" s="104" t="s">
        <v>64</v>
      </c>
      <c r="C81" s="104" t="s">
        <v>110</v>
      </c>
      <c r="D81" s="81">
        <v>12</v>
      </c>
      <c r="E81" s="102">
        <v>15</v>
      </c>
      <c r="F81" s="61" t="s">
        <v>143</v>
      </c>
      <c r="G81" s="81" t="s">
        <v>13</v>
      </c>
      <c r="H81" s="62" t="s">
        <v>139</v>
      </c>
      <c r="I81" s="65">
        <v>5387</v>
      </c>
      <c r="J81" s="65">
        <v>10774</v>
      </c>
      <c r="K81" s="65">
        <v>16161</v>
      </c>
      <c r="L81" s="65">
        <v>21548</v>
      </c>
      <c r="M81" s="65">
        <v>26935</v>
      </c>
      <c r="N81" s="63" t="s">
        <v>155</v>
      </c>
      <c r="O81" s="56"/>
      <c r="P81" s="56"/>
      <c r="Q81" s="56"/>
      <c r="R81" s="56"/>
      <c r="S81" s="56"/>
      <c r="T81" s="56"/>
      <c r="U81" s="56"/>
      <c r="V81" s="56"/>
      <c r="W81" s="56"/>
    </row>
    <row r="82" spans="1:23" s="48" customFormat="1" ht="78" x14ac:dyDescent="0.3">
      <c r="A82" s="52" t="s">
        <v>9</v>
      </c>
      <c r="B82" s="104" t="s">
        <v>54</v>
      </c>
      <c r="C82" s="104" t="s">
        <v>55</v>
      </c>
      <c r="D82" s="72">
        <v>0.2</v>
      </c>
      <c r="E82" s="72">
        <v>1</v>
      </c>
      <c r="F82" s="43" t="s">
        <v>143</v>
      </c>
      <c r="G82" s="103" t="s">
        <v>13</v>
      </c>
      <c r="H82" s="54" t="s">
        <v>139</v>
      </c>
      <c r="I82" s="45">
        <v>3225.2</v>
      </c>
      <c r="J82" s="45">
        <v>6450.4</v>
      </c>
      <c r="K82" s="45">
        <v>9675.5999999999985</v>
      </c>
      <c r="L82" s="45">
        <v>12900.8</v>
      </c>
      <c r="M82" s="45">
        <v>16126</v>
      </c>
      <c r="N82" s="79" t="s">
        <v>66</v>
      </c>
      <c r="O82" s="56"/>
      <c r="P82" s="56"/>
      <c r="Q82" s="56"/>
      <c r="R82" s="56"/>
      <c r="S82" s="56"/>
      <c r="T82" s="56"/>
      <c r="U82" s="56"/>
      <c r="V82" s="56"/>
      <c r="W82" s="56"/>
    </row>
    <row r="83" spans="1:23" s="48" customFormat="1" ht="46.8" x14ac:dyDescent="0.3">
      <c r="A83" s="52" t="s">
        <v>10</v>
      </c>
      <c r="B83" s="104" t="s">
        <v>25</v>
      </c>
      <c r="C83" s="104" t="s">
        <v>56</v>
      </c>
      <c r="D83" s="72">
        <v>0.3</v>
      </c>
      <c r="E83" s="103" t="s">
        <v>145</v>
      </c>
      <c r="F83" s="43" t="s">
        <v>143</v>
      </c>
      <c r="G83" s="103" t="s">
        <v>13</v>
      </c>
      <c r="H83" s="54" t="s">
        <v>139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55" t="s">
        <v>154</v>
      </c>
      <c r="O83" s="56"/>
      <c r="P83" s="56"/>
      <c r="Q83" s="56"/>
      <c r="R83" s="56"/>
      <c r="S83" s="56"/>
      <c r="T83" s="56"/>
      <c r="U83" s="56"/>
      <c r="V83" s="56"/>
      <c r="W83" s="56"/>
    </row>
    <row r="84" spans="1:23" s="48" customFormat="1" ht="62.4" x14ac:dyDescent="0.3">
      <c r="A84" s="52" t="s">
        <v>11</v>
      </c>
      <c r="B84" s="104" t="s">
        <v>26</v>
      </c>
      <c r="C84" s="75" t="s">
        <v>68</v>
      </c>
      <c r="D84" s="103" t="s">
        <v>129</v>
      </c>
      <c r="E84" s="103" t="s">
        <v>146</v>
      </c>
      <c r="F84" s="43" t="s">
        <v>143</v>
      </c>
      <c r="G84" s="103" t="s">
        <v>57</v>
      </c>
      <c r="H84" s="54" t="s">
        <v>139</v>
      </c>
      <c r="I84" s="45">
        <v>4100</v>
      </c>
      <c r="J84" s="45">
        <v>8200</v>
      </c>
      <c r="K84" s="45">
        <v>12300</v>
      </c>
      <c r="L84" s="45">
        <v>16400</v>
      </c>
      <c r="M84" s="45">
        <v>20500</v>
      </c>
      <c r="N84" s="79" t="s">
        <v>154</v>
      </c>
      <c r="O84" s="56"/>
      <c r="P84" s="56"/>
      <c r="Q84" s="56"/>
      <c r="R84" s="56"/>
      <c r="S84" s="56"/>
      <c r="T84" s="56"/>
      <c r="U84" s="56"/>
      <c r="V84" s="56"/>
      <c r="W84" s="56"/>
    </row>
    <row r="85" spans="1:23" s="48" customFormat="1" ht="66" customHeight="1" x14ac:dyDescent="0.3">
      <c r="A85" s="127" t="s">
        <v>24</v>
      </c>
      <c r="B85" s="127" t="s">
        <v>61</v>
      </c>
      <c r="C85" s="104" t="s">
        <v>58</v>
      </c>
      <c r="D85" s="72">
        <v>0.3</v>
      </c>
      <c r="E85" s="77">
        <v>0.9</v>
      </c>
      <c r="F85" s="43" t="s">
        <v>143</v>
      </c>
      <c r="G85" s="103" t="s">
        <v>13</v>
      </c>
      <c r="H85" s="54" t="s">
        <v>139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55" t="s">
        <v>155</v>
      </c>
      <c r="O85" s="56"/>
      <c r="P85" s="56"/>
      <c r="Q85" s="56"/>
      <c r="R85" s="56"/>
      <c r="S85" s="56"/>
      <c r="T85" s="56"/>
      <c r="U85" s="56"/>
      <c r="V85" s="56"/>
      <c r="W85" s="56"/>
    </row>
    <row r="86" spans="1:23" s="48" customFormat="1" ht="31.2" x14ac:dyDescent="0.3">
      <c r="A86" s="128"/>
      <c r="B86" s="128"/>
      <c r="C86" s="104" t="s">
        <v>77</v>
      </c>
      <c r="D86" s="72">
        <v>0.4</v>
      </c>
      <c r="E86" s="72">
        <v>0.8</v>
      </c>
      <c r="F86" s="43" t="s">
        <v>143</v>
      </c>
      <c r="G86" s="103" t="s">
        <v>13</v>
      </c>
      <c r="H86" s="54" t="s">
        <v>139</v>
      </c>
      <c r="I86" s="45">
        <v>12450.7</v>
      </c>
      <c r="J86" s="45">
        <v>24901.4</v>
      </c>
      <c r="K86" s="45">
        <v>37352.100000000006</v>
      </c>
      <c r="L86" s="45">
        <v>49802.8</v>
      </c>
      <c r="M86" s="45">
        <v>62253.5</v>
      </c>
      <c r="N86" s="79" t="s">
        <v>66</v>
      </c>
      <c r="O86" s="56"/>
      <c r="P86" s="56"/>
      <c r="Q86" s="56"/>
      <c r="R86" s="56"/>
      <c r="S86" s="56"/>
      <c r="T86" s="56"/>
      <c r="U86" s="56"/>
      <c r="V86" s="56"/>
      <c r="W86" s="56"/>
    </row>
    <row r="87" spans="1:23" s="48" customFormat="1" ht="62.4" x14ac:dyDescent="0.3">
      <c r="A87" s="129" t="s">
        <v>69</v>
      </c>
      <c r="B87" s="129" t="s">
        <v>78</v>
      </c>
      <c r="C87" s="78" t="s">
        <v>179</v>
      </c>
      <c r="D87" s="72">
        <v>0.5</v>
      </c>
      <c r="E87" s="72">
        <v>0.8</v>
      </c>
      <c r="F87" s="43" t="s">
        <v>143</v>
      </c>
      <c r="G87" s="103" t="s">
        <v>13</v>
      </c>
      <c r="H87" s="54" t="s">
        <v>139</v>
      </c>
      <c r="I87" s="110">
        <v>20000</v>
      </c>
      <c r="J87" s="110">
        <v>40000</v>
      </c>
      <c r="K87" s="110">
        <v>20000</v>
      </c>
      <c r="L87" s="110">
        <v>40000</v>
      </c>
      <c r="M87" s="110">
        <v>20000</v>
      </c>
      <c r="N87" s="112" t="s">
        <v>159</v>
      </c>
      <c r="O87" s="56"/>
      <c r="P87" s="56"/>
      <c r="Q87" s="56"/>
      <c r="R87" s="56"/>
      <c r="S87" s="56"/>
      <c r="T87" s="56"/>
      <c r="U87" s="56"/>
      <c r="V87" s="56"/>
      <c r="W87" s="56"/>
    </row>
    <row r="88" spans="1:23" s="48" customFormat="1" ht="31.2" x14ac:dyDescent="0.3">
      <c r="A88" s="129"/>
      <c r="B88" s="129"/>
      <c r="C88" s="78" t="s">
        <v>180</v>
      </c>
      <c r="D88" s="103">
        <v>6</v>
      </c>
      <c r="E88" s="103">
        <v>35</v>
      </c>
      <c r="F88" s="43" t="s">
        <v>143</v>
      </c>
      <c r="G88" s="103" t="s">
        <v>13</v>
      </c>
      <c r="H88" s="54" t="s">
        <v>139</v>
      </c>
      <c r="I88" s="111"/>
      <c r="J88" s="111"/>
      <c r="K88" s="111"/>
      <c r="L88" s="111"/>
      <c r="M88" s="111"/>
      <c r="N88" s="113"/>
      <c r="O88" s="56"/>
      <c r="P88" s="56"/>
      <c r="Q88" s="56"/>
      <c r="R88" s="56"/>
      <c r="S88" s="56"/>
      <c r="T88" s="56"/>
      <c r="U88" s="56"/>
      <c r="V88" s="56"/>
      <c r="W88" s="56"/>
    </row>
    <row r="89" spans="1:23" s="22" customFormat="1" ht="20.399999999999999" x14ac:dyDescent="0.3">
      <c r="A89" s="17" t="s">
        <v>206</v>
      </c>
      <c r="B89" s="115" t="s">
        <v>27</v>
      </c>
      <c r="C89" s="116"/>
      <c r="D89" s="116"/>
      <c r="E89" s="116"/>
      <c r="F89" s="116"/>
      <c r="G89" s="116"/>
      <c r="H89" s="116"/>
      <c r="I89" s="40">
        <f>+SUM(I90:I94)</f>
        <v>355166.24400000001</v>
      </c>
      <c r="J89" s="40">
        <f t="shared" ref="J89:M89" si="14">+SUM(J90:J94)</f>
        <v>734796.35199999996</v>
      </c>
      <c r="K89" s="40">
        <f t="shared" si="14"/>
        <v>861890.32400000002</v>
      </c>
      <c r="L89" s="40">
        <f t="shared" si="14"/>
        <v>1290448.1600000001</v>
      </c>
      <c r="M89" s="40">
        <f t="shared" si="14"/>
        <v>1466469.8599999999</v>
      </c>
      <c r="N89" s="27"/>
      <c r="O89" s="21"/>
      <c r="P89" s="21"/>
      <c r="Q89" s="21"/>
      <c r="R89" s="21"/>
      <c r="S89" s="21"/>
      <c r="T89" s="21"/>
      <c r="U89" s="21"/>
      <c r="V89" s="21"/>
      <c r="W89" s="21"/>
    </row>
    <row r="90" spans="1:23" s="48" customFormat="1" ht="109.2" x14ac:dyDescent="0.3">
      <c r="A90" s="127" t="s">
        <v>8</v>
      </c>
      <c r="B90" s="127" t="s">
        <v>28</v>
      </c>
      <c r="C90" s="104" t="s">
        <v>59</v>
      </c>
      <c r="D90" s="72">
        <v>0.4</v>
      </c>
      <c r="E90" s="72">
        <v>0.7</v>
      </c>
      <c r="F90" s="43" t="s">
        <v>143</v>
      </c>
      <c r="G90" s="103" t="s">
        <v>46</v>
      </c>
      <c r="H90" s="54" t="s">
        <v>162</v>
      </c>
      <c r="I90" s="45">
        <v>8723.4</v>
      </c>
      <c r="J90" s="45">
        <v>17446.8</v>
      </c>
      <c r="K90" s="45">
        <v>26170.199999999997</v>
      </c>
      <c r="L90" s="45">
        <v>34893.599999999999</v>
      </c>
      <c r="M90" s="45">
        <v>43617</v>
      </c>
      <c r="N90" s="79" t="s">
        <v>159</v>
      </c>
      <c r="O90" s="56"/>
      <c r="P90" s="56"/>
      <c r="Q90" s="56"/>
      <c r="R90" s="56"/>
      <c r="S90" s="56"/>
      <c r="T90" s="56"/>
      <c r="U90" s="56"/>
      <c r="V90" s="56"/>
      <c r="W90" s="56"/>
    </row>
    <row r="91" spans="1:23" s="48" customFormat="1" ht="46.8" x14ac:dyDescent="0.3">
      <c r="A91" s="128"/>
      <c r="B91" s="128"/>
      <c r="C91" s="104" t="s">
        <v>60</v>
      </c>
      <c r="D91" s="103">
        <v>8</v>
      </c>
      <c r="E91" s="103">
        <v>10</v>
      </c>
      <c r="F91" s="43" t="s">
        <v>143</v>
      </c>
      <c r="G91" s="103" t="s">
        <v>13</v>
      </c>
      <c r="H91" s="54" t="s">
        <v>139</v>
      </c>
      <c r="I91" s="45">
        <v>96500</v>
      </c>
      <c r="J91" s="45">
        <v>193000</v>
      </c>
      <c r="K91" s="45">
        <v>96500</v>
      </c>
      <c r="L91" s="45">
        <v>193000</v>
      </c>
      <c r="M91" s="45">
        <v>96500</v>
      </c>
      <c r="N91" s="79" t="s">
        <v>66</v>
      </c>
      <c r="O91" s="56"/>
      <c r="P91" s="56"/>
      <c r="Q91" s="56"/>
      <c r="R91" s="56"/>
      <c r="S91" s="56"/>
      <c r="T91" s="56"/>
      <c r="U91" s="56"/>
      <c r="V91" s="56"/>
      <c r="W91" s="56"/>
    </row>
    <row r="92" spans="1:23" s="48" customFormat="1" ht="46.8" x14ac:dyDescent="0.3">
      <c r="A92" s="52" t="s">
        <v>9</v>
      </c>
      <c r="B92" s="104" t="s">
        <v>181</v>
      </c>
      <c r="C92" s="104" t="s">
        <v>140</v>
      </c>
      <c r="D92" s="103">
        <v>6</v>
      </c>
      <c r="E92" s="103">
        <v>10</v>
      </c>
      <c r="F92" s="43" t="s">
        <v>143</v>
      </c>
      <c r="G92" s="103" t="s">
        <v>13</v>
      </c>
      <c r="H92" s="54" t="s">
        <v>13</v>
      </c>
      <c r="I92" s="45">
        <v>92342.843999999997</v>
      </c>
      <c r="J92" s="45">
        <v>195549.552</v>
      </c>
      <c r="K92" s="45">
        <v>309620.12400000001</v>
      </c>
      <c r="L92" s="45">
        <v>434554.56</v>
      </c>
      <c r="M92" s="45">
        <v>570352.86</v>
      </c>
      <c r="N92" s="79" t="s">
        <v>66</v>
      </c>
      <c r="O92" s="56"/>
      <c r="P92" s="56"/>
      <c r="Q92" s="56"/>
      <c r="R92" s="56"/>
      <c r="S92" s="56"/>
      <c r="T92" s="56"/>
      <c r="U92" s="56"/>
      <c r="V92" s="56"/>
      <c r="W92" s="56"/>
    </row>
    <row r="93" spans="1:23" s="48" customFormat="1" ht="62.4" x14ac:dyDescent="0.25">
      <c r="A93" s="58" t="s">
        <v>10</v>
      </c>
      <c r="B93" s="108" t="s">
        <v>65</v>
      </c>
      <c r="C93" s="108" t="s">
        <v>103</v>
      </c>
      <c r="D93" s="49">
        <v>0.45</v>
      </c>
      <c r="E93" s="49">
        <v>0.75</v>
      </c>
      <c r="F93" s="43" t="s">
        <v>143</v>
      </c>
      <c r="G93" s="43" t="s">
        <v>13</v>
      </c>
      <c r="H93" s="44" t="s">
        <v>164</v>
      </c>
      <c r="I93" s="45">
        <v>115600</v>
      </c>
      <c r="J93" s="45">
        <v>244800</v>
      </c>
      <c r="K93" s="45">
        <v>387600</v>
      </c>
      <c r="L93" s="45">
        <v>544000</v>
      </c>
      <c r="M93" s="45">
        <v>714000</v>
      </c>
      <c r="N93" s="79" t="s">
        <v>159</v>
      </c>
    </row>
    <row r="94" spans="1:23" s="48" customFormat="1" ht="109.2" x14ac:dyDescent="0.25">
      <c r="A94" s="58" t="s">
        <v>11</v>
      </c>
      <c r="B94" s="108" t="s">
        <v>85</v>
      </c>
      <c r="C94" s="108" t="s">
        <v>79</v>
      </c>
      <c r="D94" s="43">
        <v>6</v>
      </c>
      <c r="E94" s="43">
        <v>40</v>
      </c>
      <c r="F94" s="43" t="s">
        <v>143</v>
      </c>
      <c r="G94" s="43" t="s">
        <v>46</v>
      </c>
      <c r="H94" s="44" t="s">
        <v>139</v>
      </c>
      <c r="I94" s="45">
        <v>42000</v>
      </c>
      <c r="J94" s="45">
        <v>84000</v>
      </c>
      <c r="K94" s="45">
        <v>42000</v>
      </c>
      <c r="L94" s="45">
        <v>84000</v>
      </c>
      <c r="M94" s="45">
        <v>42000</v>
      </c>
      <c r="N94" s="46" t="s">
        <v>66</v>
      </c>
    </row>
  </sheetData>
  <autoFilter ref="A7:AB94"/>
  <mergeCells count="63">
    <mergeCell ref="N13:N14"/>
    <mergeCell ref="I87:I88"/>
    <mergeCell ref="J87:J88"/>
    <mergeCell ref="K87:K88"/>
    <mergeCell ref="L87:L88"/>
    <mergeCell ref="M87:M88"/>
    <mergeCell ref="N87:N88"/>
    <mergeCell ref="I13:I14"/>
    <mergeCell ref="J13:J14"/>
    <mergeCell ref="K13:K14"/>
    <mergeCell ref="L13:L14"/>
    <mergeCell ref="M13:M14"/>
    <mergeCell ref="I76:I77"/>
    <mergeCell ref="J76:J77"/>
    <mergeCell ref="K76:K77"/>
    <mergeCell ref="L76:L77"/>
    <mergeCell ref="B90:B91"/>
    <mergeCell ref="A90:A91"/>
    <mergeCell ref="A13:A14"/>
    <mergeCell ref="B13:B14"/>
    <mergeCell ref="B29:B32"/>
    <mergeCell ref="A29:A32"/>
    <mergeCell ref="B89:H89"/>
    <mergeCell ref="B80:H80"/>
    <mergeCell ref="B68:H68"/>
    <mergeCell ref="B58:H58"/>
    <mergeCell ref="B61:H61"/>
    <mergeCell ref="A79:H79"/>
    <mergeCell ref="A62:A63"/>
    <mergeCell ref="B62:B63"/>
    <mergeCell ref="A70:A73"/>
    <mergeCell ref="B70:B73"/>
    <mergeCell ref="B76:B77"/>
    <mergeCell ref="A76:A77"/>
    <mergeCell ref="B87:B88"/>
    <mergeCell ref="A87:A88"/>
    <mergeCell ref="B85:B86"/>
    <mergeCell ref="A85:A86"/>
    <mergeCell ref="B44:H44"/>
    <mergeCell ref="B48:H48"/>
    <mergeCell ref="A2:H2"/>
    <mergeCell ref="C5:C6"/>
    <mergeCell ref="D5:D6"/>
    <mergeCell ref="B21:H21"/>
    <mergeCell ref="A28:H28"/>
    <mergeCell ref="G13:G14"/>
    <mergeCell ref="H13:H14"/>
    <mergeCell ref="M76:M77"/>
    <mergeCell ref="N76:N77"/>
    <mergeCell ref="N5:N6"/>
    <mergeCell ref="B5:B6"/>
    <mergeCell ref="B52:H52"/>
    <mergeCell ref="A57:H57"/>
    <mergeCell ref="I5:M5"/>
    <mergeCell ref="H5:H6"/>
    <mergeCell ref="G5:G6"/>
    <mergeCell ref="F5:F6"/>
    <mergeCell ref="E5:E6"/>
    <mergeCell ref="A5:A6"/>
    <mergeCell ref="A8:H8"/>
    <mergeCell ref="B9:H9"/>
    <mergeCell ref="B16:H16"/>
    <mergeCell ref="B33:H33"/>
  </mergeCells>
  <pageMargins left="0.7" right="0.7" top="0.31" bottom="0.51" header="0" footer="0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FDF8E8B9E0404E91FDA4D58465C952" ma:contentTypeVersion="9" ma:contentTypeDescription="Create a new document." ma:contentTypeScope="" ma:versionID="59e75456b6546ff601ef04146f757613">
  <xsd:schema xmlns:xsd="http://www.w3.org/2001/XMLSchema" xmlns:xs="http://www.w3.org/2001/XMLSchema" xmlns:p="http://schemas.microsoft.com/office/2006/metadata/properties" xmlns:ns3="f14ccfff-886c-4dd1-8097-1b97af0d9477" xmlns:ns4="bdcf6772-b998-4a7b-b20b-9c1457e3048c" targetNamespace="http://schemas.microsoft.com/office/2006/metadata/properties" ma:root="true" ma:fieldsID="21772777895a3d323f49acf8a42a9da7" ns3:_="" ns4:_="">
    <xsd:import namespace="f14ccfff-886c-4dd1-8097-1b97af0d9477"/>
    <xsd:import namespace="bdcf6772-b998-4a7b-b20b-9c1457e304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ccfff-886c-4dd1-8097-1b97af0d94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f6772-b998-4a7b-b20b-9c1457e30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668BA-C17A-41DA-AFE3-ED2040DE9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EFBDE-C17A-4B20-B6CB-0969C4AD50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cf6772-b998-4a7b-b20b-9c1457e3048c"/>
    <ds:schemaRef ds:uri="f14ccfff-886c-4dd1-8097-1b97af0d947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E610CA-47F5-40AB-831B-57F61AC7F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ccfff-886c-4dd1-8097-1b97af0d9477"/>
    <ds:schemaRef ds:uri="bdcf6772-b998-4a7b-b20b-9c1457e30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Annex_2_ActionPlan</vt:lpstr>
      <vt:lpstr>Annex_2_ActionPlan!Print_Area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Armenuhi Hovakimyan</dc:creator>
  <cp:lastModifiedBy>user</cp:lastModifiedBy>
  <cp:lastPrinted>2022-11-22T11:44:29Z</cp:lastPrinted>
  <dcterms:created xsi:type="dcterms:W3CDTF">2015-06-05T18:17:20Z</dcterms:created>
  <dcterms:modified xsi:type="dcterms:W3CDTF">2022-11-30T13:08:33Z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0x01010068FDF8E8B9E0404E91FDA4D58465C952</vt:lpwstr>
  </property>
</Properties>
</file>