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11640" firstSheet="2" activeTab="8"/>
  </bookViews>
  <sheets>
    <sheet name="Հավելված 1" sheetId="16" r:id="rId1"/>
    <sheet name="Հավելված 2" sheetId="17" r:id="rId2"/>
    <sheet name="Հավելված  3" sheetId="15" r:id="rId3"/>
    <sheet name="Հավելված 4" sheetId="7" r:id="rId4"/>
    <sheet name="Հավելված  5" sheetId="20" r:id="rId5"/>
    <sheet name="Հավելված 6" sheetId="19" r:id="rId6"/>
    <sheet name="Հավելված  7" sheetId="9" r:id="rId7"/>
    <sheet name="Հավելված 8" sheetId="10" r:id="rId8"/>
    <sheet name="Հավելված 9" sheetId="18" r:id="rId9"/>
  </sheets>
  <definedNames>
    <definedName name="_xlnm.Print_Area" localSheetId="2">'Հավելված  3'!$A$1:$G$55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5"/>
  <c r="G49" s="1"/>
  <c r="D26" i="7" l="1"/>
  <c r="G45" i="15"/>
  <c r="G44" s="1"/>
  <c r="G43" s="1"/>
  <c r="B21" i="9"/>
  <c r="B23" i="10" s="1"/>
  <c r="G41" i="15" l="1"/>
  <c r="G40" s="1"/>
  <c r="G38" s="1"/>
  <c r="G36" s="1"/>
  <c r="G34" s="1"/>
  <c r="G32" s="1"/>
  <c r="G27"/>
  <c r="G26" s="1"/>
  <c r="G25" s="1"/>
  <c r="G23" s="1"/>
  <c r="G21" s="1"/>
  <c r="G20" s="1"/>
  <c r="G17" s="1"/>
  <c r="G15" s="1"/>
  <c r="G13" s="1"/>
  <c r="C25" i="9" s="1"/>
  <c r="F27" i="15"/>
  <c r="G11" l="1"/>
  <c r="D25" i="7"/>
  <c r="D10" s="1"/>
</calcChain>
</file>

<file path=xl/sharedStrings.xml><?xml version="1.0" encoding="utf-8"?>
<sst xmlns="http://schemas.openxmlformats.org/spreadsheetml/2006/main" count="298" uniqueCount="151">
  <si>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</si>
  <si>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</si>
  <si>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</si>
  <si>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</si>
  <si>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</si>
  <si>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</si>
  <si>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</si>
  <si>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</si>
  <si>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</si>
  <si>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</si>
  <si>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</si>
  <si>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</si>
  <si>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</si>
  <si>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</si>
  <si>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</si>
  <si>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</si>
  <si>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</si>
  <si>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</si>
  <si>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</si>
  <si>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</si>
  <si>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</si>
  <si>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</si>
  <si>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</si>
  <si>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</si>
  <si>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Տարի 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</si>
  <si>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</si>
  <si>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</si>
  <si>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</si>
  <si>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</si>
  <si>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</si>
  <si>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</si>
  <si>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</si>
  <si>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</si>
  <si>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</si>
  <si>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</si>
  <si>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</si>
  <si>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</si>
  <si>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</si>
  <si>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</si>
  <si>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</si>
  <si>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</si>
  <si>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</si>
  <si>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</si>
  <si>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</si>
  <si>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</si>
  <si>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</si>
  <si>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</si>
  <si>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</si>
  <si>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</si>
  <si>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</si>
  <si>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</si>
  <si>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</si>
  <si>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</si>
  <si>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</si>
  <si>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</si>
  <si>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</si>
  <si>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Ընդամենը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</si>
  <si>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</si>
  <si>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</si>
  <si>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</si>
  <si>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</si>
  <si>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</si>
  <si>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</si>
  <si>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</si>
  <si>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</si>
  <si>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Դաս</t>
  </si>
  <si>
    <t xml:space="preserve">ՀՀ  կառավարություն 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</si>
  <si>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</si>
  <si>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</si>
  <si>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</si>
  <si>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t>03</t>
  </si>
  <si>
    <t xml:space="preserve"> Ընդհանուր բնույթի ծառայություններ </t>
  </si>
  <si>
    <t xml:space="preserve"> Ընդհանուր բնույթի այլ ծառայություններ                                                         այդ թվում`</t>
  </si>
  <si>
    <t>ԸՆԹԱՑԻԿ ԾԱԽՍԵՐ</t>
  </si>
  <si>
    <t>Հավելված N 1</t>
  </si>
  <si>
    <t>ՙ---՚ի N ---Ն որոշման</t>
  </si>
  <si>
    <t xml:space="preserve"> Ցուցանիշների փոփոխությունը (գումարների  ավելացումը նշված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</si>
  <si>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</si>
  <si>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</si>
  <si>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</si>
  <si>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>-</t>
  </si>
  <si>
    <t>(հազ. դրամ)</t>
  </si>
  <si>
    <t>Հավելված N2</t>
  </si>
  <si>
    <t xml:space="preserve">                                                            (հազ. դրամ)</t>
  </si>
  <si>
    <t>Պետական բյուջեի եկամուտներ</t>
  </si>
  <si>
    <t xml:space="preserve"> Ցուցանիշների փոփոխությունը                                                                                                                        (գումարների ավելացումները նշված է դրական նշանով)</t>
  </si>
  <si>
    <t>տարի</t>
  </si>
  <si>
    <t>ԸՆԴԱՄԵՆԸ</t>
  </si>
  <si>
    <t>Այլ եկամուտներ</t>
  </si>
  <si>
    <t>այդ թվում՝</t>
  </si>
  <si>
    <t>Հարկային եկամուտներ և պետական տուրքեր</t>
  </si>
  <si>
    <t>Պաշտոնական դրամաշնորհներ</t>
  </si>
  <si>
    <t xml:space="preserve">Պետական աջակցություն հիմնադրամներին՝ պետական սեփականություն հանդիսացող գույքի վարձակալական վճարների մասով </t>
  </si>
  <si>
    <t>Տրանսֆերտների տրամադրում</t>
  </si>
  <si>
    <t xml:space="preserve"> -Այլ ընթացիկ դրամաշնորհներ </t>
  </si>
  <si>
    <t xml:space="preserve">Նվիրատվություններ այլ շահույթ չհետապնդող կազմակերպություններին </t>
  </si>
  <si>
    <t>ՀՀ տարածքային կառավարման և ենթակառուցվածքների նախարարության պետական գույքի կառավարման կոմիտե</t>
  </si>
  <si>
    <t>ՀՀ տարածքային կառավարման և ենթակառուցվածքների նախարարություն</t>
  </si>
  <si>
    <t xml:space="preserve"> ՀՀ տարածքային կառավարման և ենթակառուցվածքների նախարարության պետական գույքի կառավարման կոմիտե</t>
  </si>
  <si>
    <t>ՀՀ տարածքային կառավարման և ենթակառուցվածքների  նախարարության պետական գույքի կառավարման կոմիտե</t>
  </si>
  <si>
    <t>Հավելված  N3</t>
  </si>
  <si>
    <t>Հավելված  N 4</t>
  </si>
  <si>
    <t>ՀՀ կառավարության 2018 թվականի</t>
  </si>
  <si>
    <t>NN</t>
  </si>
  <si>
    <t>Կազմակերպության անվանումը</t>
  </si>
  <si>
    <t>Բյուջետային ծախսերի տնտեսագիտական դասակարգման այն հոդվածի անվանումը, որով կատարվում է հատկացումը</t>
  </si>
  <si>
    <t xml:space="preserve">Այլ ընթացիկ դրամաշնորհներ </t>
  </si>
  <si>
    <t>Հավելված 7</t>
  </si>
  <si>
    <t xml:space="preserve">2019թ. վարձակալական վճարների մասով </t>
  </si>
  <si>
    <t>«Օհանյանի «Ավան» կրթահամալիր» ՍՊԸ</t>
  </si>
  <si>
    <t>«Երեխաների աջակցության կենտրոն» հիմնադրամ</t>
  </si>
  <si>
    <t>ը/կ</t>
  </si>
  <si>
    <t>Եկամտատեսակը</t>
  </si>
  <si>
    <t>Ցուցանիշների փոփոխությունը</t>
  </si>
  <si>
    <t xml:space="preserve">(գումարների  ավելացումը նշված է դրական նշանով)           </t>
  </si>
  <si>
    <t>այդ թվում`</t>
  </si>
  <si>
    <t xml:space="preserve">Պետական սեփականություն հանդիսացող գույքի վարձակալությունից եկամուտներ </t>
  </si>
  <si>
    <t>Հավելված  N 5</t>
  </si>
  <si>
    <t>Հավելված 8</t>
  </si>
  <si>
    <t>ՀՀ տարածքային կառավարման և ենթակառուցվածքների նախարարության</t>
  </si>
  <si>
    <t xml:space="preserve"> ԸՆԴԱՄԵՆԸ ԾԱԽՍԵՐ                                                                           </t>
  </si>
  <si>
    <t>Ծրագրային դասիչը</t>
  </si>
  <si>
    <t>Հավելված 9</t>
  </si>
  <si>
    <t>Հավելված  N 6</t>
  </si>
  <si>
    <t>Բյուջետային հատկացումների գլխավոր կարգադրիչների, 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</si>
  <si>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</si>
  <si>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ՀՀ կառավարության 2020 թվականի</t>
  </si>
  <si>
    <r>
      <t xml:space="preserve">«Հայաստանի Հանրապետության  2020 թվականի պետական բյուջեի մասին» Հայաստանի Հանրապետության օրենքի 2-րդ հոդվածի աղյուսակում կատարվող փոփոխությունները </t>
    </r>
    <r>
      <rPr>
        <b/>
        <sz val="12"/>
        <rFont val="GHEA Grapalat"/>
        <family val="3"/>
      </rPr>
      <t xml:space="preserve">և լրացումները </t>
    </r>
  </si>
  <si>
    <t xml:space="preserve"> ՀՀ կառավարության 2020 թվականի</t>
  </si>
  <si>
    <t xml:space="preserve">«Հայաստանի Հանրապետության  2020 թվականի պետական բյուջեի  մասին» Հայաստանի Հանրապետության օրենքի 6-րդ հոդվածի աղյուսակում և Հայաստանի Հանրապետության կառավարության 2019 թվականի դեկտեմբերի 26-ի N 1919-Ն որոշման N 2 հավելվածում կատարվող  փոփոխությունները և լրացումները </t>
  </si>
  <si>
    <t xml:space="preserve">ՀՀ կառավարության 2020 թվականի </t>
  </si>
  <si>
    <r>
      <rPr>
        <b/>
        <sz val="11"/>
        <color theme="1"/>
        <rFont val="Calibri"/>
        <family val="2"/>
      </rPr>
      <t>«</t>
    </r>
    <r>
      <rPr>
        <b/>
        <sz val="11"/>
        <color theme="1"/>
        <rFont val="GHEA Grapalat"/>
        <family val="3"/>
      </rPr>
      <t>ՀԱՅԱՍՏԱՆԻ ՀԱՆՐԱՊԵՏՈՒԹՅԱՆ 2020 ԹՎԱԿԱՆԻ ՊԵՏԱԿԱՆ ԲՅՈՒՋԵԻ ՄԱՍԻՆ</t>
    </r>
    <r>
      <rPr>
        <b/>
        <sz val="11"/>
        <color theme="1"/>
        <rFont val="Calibri"/>
        <family val="2"/>
      </rPr>
      <t>»</t>
    </r>
    <r>
      <rPr>
        <b/>
        <sz val="11"/>
        <color theme="1"/>
        <rFont val="GHEA Grapalat"/>
        <family val="3"/>
      </rPr>
      <t xml:space="preserve"> ՀԱՅԱՍՏԱՆԻ ՀԱՆՐԱՊԵՏՈՒԹՅԱՆ ՕՐԵՆՔԻ N 1 ՀԱՎԵԼՎԱԾԻ N  2 ԱՂՅՈՒՍԱԿՈՒՄ ԵՎ ՀԱՅԱՍՏԱՆԻ ՀԱՆՐԱՊԵՏՈՒԹՅԱՆ ԿԱՌԱՎԱՐՈՒԹՅԱՆ 2019 ԹՎԱԿԱՆԻ ԴԵԿՏԵՄԲԵՐԻ 26-Ի N 1919-Ն ՈՐՈՇՄԱՆ N 5 ՀԱՎԵԼՎԱԾԻ N  1 ԱՂՅՈՒՍԱԿՈՒՄ  ԿԱՏԱՐՎՈՂ </t>
    </r>
    <r>
      <rPr>
        <b/>
        <sz val="11"/>
        <rFont val="GHEA Grapalat"/>
        <family val="3"/>
      </rPr>
      <t>ՓՈՓՈԽՈՒԹՅՈՒՆՆԵՐԸ ԵՎ ԼՐԱՑՈՒՄՆԵՐԸ</t>
    </r>
  </si>
  <si>
    <r>
      <t>ՀԱՅԱՍՏԱՆԻ ՀԱՆՐԱՊԵՏՈՒԹՅԱՆ ԿԱՌԱՎԱՐՈՒԹՅԱՆ 2019 ԹՎԱԿԱՆԻ ԴԵԿՏԵՄԲԵՐԻ 26-Ի N 1919-Ն ՈՐՈՇՄԱՆ N 3 ԵՎ</t>
    </r>
    <r>
      <rPr>
        <b/>
        <sz val="11"/>
        <color theme="1"/>
        <rFont val="GHEA Grapalat"/>
        <family val="3"/>
      </rPr>
      <t xml:space="preserve"> 4</t>
    </r>
    <r>
      <rPr>
        <b/>
        <sz val="11"/>
        <rFont val="GHEA Grapalat"/>
        <family val="3"/>
      </rPr>
      <t xml:space="preserve"> ՀԱՎԵԼՎԱԾՆԵՐՈՒՄ  ԿԱՏԱՐՎՈՂ  ՓՈՓՈԽՈՒԹՅՈՒՆՆԵՐԸ ԵՎ ԼՐԱՑՈՒՄՆԵՐԸ</t>
    </r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</si>
  <si>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</si>
  <si>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r>
      <t xml:space="preserve"> ՀԱՅԱՍՏԱՆԻ ՀԱՆՐԱՊԵՏՈՒԹՅԱՆ ԿԱՌԱՎԱՐՈՒԹՅԱՆ 2019 ԹՎԱԿԱՆԻ ԴԵԿՏԵՄԲԵՐԻ 26-Ի N 1919-Ն ՈՐՈՇՄԱՆ N 5 ՀԱՎԵԼՎԱԾԻ N  7 ԱՂՅՈՒՍԱԿՈՒՄ  ԿԱՏԱՐՎՈՂ </t>
    </r>
    <r>
      <rPr>
        <b/>
        <sz val="11"/>
        <rFont val="GHEA Grapalat"/>
        <family val="3"/>
      </rPr>
      <t xml:space="preserve"> ԼՐԱՑՈՒՄԸ</t>
    </r>
  </si>
  <si>
    <t>ՀԱՅԱՍՏԱՆԻ ՀԱՆՐԱՊԵՏՈՒԹՅԱՆ ԿԱՌԱՎԱՐՈՒԹՅԱՆ 2019 ԹՎԱԿԱՆԻ ԴԵԿՏԵՄԲԵՐԻ 26-Ի N 1919-Ն ՈՐՈՇՄԱՆ N 6 ՀԱՎԵԼՎԱԾՈՒՄ ԿԱՏԱՐՎՈՂ ՓՈՓՈԽՈՒԹՅՈՒՆՆԵՐԸ ԵՎ ԼՐԱՑՈՒՄՆԵՐԸ</t>
  </si>
  <si>
    <t>Գանձման համար պատասխանտու պետական կառավարման մարմին</t>
  </si>
  <si>
    <t xml:space="preserve"> Այլ եկամուտներ, ընդամենը</t>
  </si>
  <si>
    <t>ՀԱՅԱՍՏԱՆԻ ՀԱՆՐԱՊԵՏՈՒԹՅԱՆ ԿԱՌԱՎԱՐՈՒԹՅԱՆ 2019 ԹՎԱԿԱՆԻ ԴԵԿՏԵՄԲԵՐԻ 26-Ի ԹԻՎ 1919-Ն ՈՐՈՇՄԱՆ N9 ՀԱՎԵԼՎԱԾԻ  9.8 ԱՂՅՈՒՍԱԿՈՒՄ ԿԱՏԱՐՎՈՂ ԼՐԱՑՈՒՄԸ</t>
  </si>
  <si>
    <t>ՀԱՅԱՍՏԱՆԻ ՀԱՆՐԱՊԵՏՈՒԹՅԱՆ ԿԱՌԱՎԱՐՈՒԹՅԱՆ 2019 ԹՎԱԿԱՆԻ ԴԵԿՏԵՄԲԵՐԻ 26-Ի ԹԻՎ 1919-Ն ՈՐՈՇՄԱՆ N9.1 ՀԱՎԵԼՎԱԾԻ  9.1.34 ԱՂՅՈՒՍԱԿՈՒՄ ԿԱՏԱՐՎՈՂ ԼՐԱՑՈՒՄԸ</t>
  </si>
  <si>
    <t>ՀԱՅԱՍՏԱՆԻ ՀԱՆՐԱՊԵՏՈՒԹՅԱՆ ԿԱՌԱՎԱՐՈՒԹՅԱՆ 2019 ԹՎԱԿԱՆԻ ԴԵԿՏԵՄԲԵՐԻ 26-Ի ԹԻՎ 1919-Ն ՈՐՈՇՄԱՆ N9 ՀԱՎԵԼՎԱԾԻ  9.47 ԱՂՅՈՒՍԱԿՈՒՄ ԿԱՏԱՐՎՈՂ ԼՐԱՑՈՒՄԸ</t>
  </si>
  <si>
    <t>Ծառայությունը մատուցող կազմակերպության(ների) անվանում(ներ)ը</t>
  </si>
  <si>
    <t>Հայաստանի Հանրապետության 2020 թվականի պետական բյուջեով նախատեսված Հայաստանի Հանրապետության կառավարության պահուստային ֆոնդից հատկացումների վերծանում՝ ըստ առանձին կազմակերպությունների</t>
  </si>
  <si>
    <r>
      <rPr>
        <b/>
        <sz val="11"/>
        <color theme="1"/>
        <rFont val="GHEA Grapalat"/>
        <family val="3"/>
      </rPr>
      <t>ՀԱՅԱՍՏԱՆԻ ՀԱՆՐԱՊԵՏՈՒԹՅԱՆ ԿԱՌԱՎԱՐՈՒԹՅԱՆ 2019 ԹՎԱԿԱՆԻ ԴԵԿՏԵՄԲԵՐԻ 26-Ի ԹԻՎ 1919-Ն ՈՐՈՇՄԱՆ N9.1 ՀԱՎԵԼՎԱԾԻ  9.1.58 ԱՂՅՈՒՍԱԿՈՒՄ ԿԱՏԱՐՎՈՂ</t>
    </r>
    <r>
      <rPr>
        <b/>
        <sz val="11"/>
        <color rgb="FFFF0000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>ՓՈՓՈԽՈՒԹՅՈՒՆԸ</t>
    </r>
  </si>
  <si>
    <t>ԸՆԴԱՄԵՆԸ ԾԱԽՍԵՐ</t>
  </si>
  <si>
    <t>Բյուջետային հատկացումների գլխավոր կարգադրիչների, ծրագրերի և միջոցառումների անվանումները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</si>
  <si>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</si>
  <si>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>Պահուստային ֆոնդի կառավարման արդյունավետություն և թափանցիկության ապահովում</t>
  </si>
  <si>
    <t xml:space="preserve">ՀՀ կառավարության  2020 թվականի </t>
  </si>
  <si>
    <t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հիմնադրամի տնօրինությանը՝ որպես կամավոր գույքային վճար</t>
  </si>
  <si>
    <t>Պետական սեփականություն հանդիսացող գույքը վարձակալության հանձնելիս վճարված վարձակալական վճարներ, որոնք թողնվում են վարձակալի տնօրինությանը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</si>
</sst>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i/>
      <sz val="10"/>
      <color theme="1"/>
      <name val="GHEA Grapalat"/>
      <family val="3"/>
    </font>
    <font>
      <b/>
      <sz val="11"/>
      <color theme="1"/>
      <name val="Calibri"/>
      <family val="2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Courier New"/>
      <family val="3"/>
    </font>
    <font>
      <sz val="10"/>
      <color rgb="FFFF0000"/>
      <name val="GHEA Grapalat"/>
      <family val="3"/>
    </font>
    <font>
      <b/>
      <sz val="12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FF0000"/>
      <name val="GHEA Grapalat"/>
      <family val="3"/>
    </font>
    <font>
      <sz val="11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</cellStyleXfs>
  <cellXfs count="206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8" fillId="2" borderId="12" xfId="25" applyFont="1" applyFill="1" applyBorder="1" applyAlignment="1">
      <alignment horizontal="center" vertical="top" wrapText="1"/>
    </xf>
    <xf numFmtId="0" fontId="22" fillId="2" borderId="12" xfId="25" applyFont="1" applyFill="1" applyBorder="1">
      <alignment horizontal="left" vertical="top" wrapText="1"/>
    </xf>
    <xf numFmtId="0" fontId="22" fillId="2" borderId="12" xfId="25" applyFont="1" applyFill="1" applyBorder="1" applyAlignment="1">
      <alignment horizontal="left" vertical="top" wrapText="1"/>
    </xf>
    <xf numFmtId="0" fontId="21" fillId="2" borderId="12" xfId="25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7" fontId="18" fillId="2" borderId="13" xfId="25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4" xfId="0" applyFont="1" applyBorder="1" applyAlignment="1">
      <alignment vertical="top" wrapText="1"/>
    </xf>
    <xf numFmtId="0" fontId="24" fillId="2" borderId="12" xfId="25" applyFont="1" applyFill="1" applyBorder="1" applyAlignment="1">
      <alignment horizontal="left" vertical="top" wrapText="1"/>
    </xf>
    <xf numFmtId="0" fontId="22" fillId="2" borderId="14" xfId="25" applyFont="1" applyFill="1" applyBorder="1">
      <alignment horizontal="left" vertical="top" wrapText="1"/>
    </xf>
    <xf numFmtId="0" fontId="22" fillId="2" borderId="14" xfId="25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2" fillId="0" borderId="14" xfId="25" applyFont="1" applyBorder="1">
      <alignment horizontal="left" vertical="top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7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0" fontId="28" fillId="2" borderId="12" xfId="25" applyFont="1" applyFill="1" applyBorder="1" applyAlignment="1">
      <alignment horizontal="left" vertical="top" wrapText="1"/>
    </xf>
    <xf numFmtId="49" fontId="21" fillId="2" borderId="12" xfId="25" applyNumberFormat="1" applyFont="1" applyFill="1" applyBorder="1" applyAlignment="1">
      <alignment horizontal="left" vertical="top" wrapText="1"/>
    </xf>
    <xf numFmtId="0" fontId="28" fillId="2" borderId="14" xfId="25" applyFont="1" applyFill="1" applyBorder="1" applyAlignment="1">
      <alignment horizontal="left" vertical="top" wrapText="1"/>
    </xf>
    <xf numFmtId="0" fontId="22" fillId="2" borderId="12" xfId="25" applyFont="1" applyFill="1" applyBorder="1" applyAlignment="1">
      <alignment horizontal="center" vertical="center" wrapText="1"/>
    </xf>
    <xf numFmtId="0" fontId="22" fillId="2" borderId="14" xfId="25" applyFont="1" applyFill="1" applyBorder="1" applyAlignment="1">
      <alignment horizontal="center" vertical="top" wrapText="1"/>
    </xf>
    <xf numFmtId="0" fontId="27" fillId="0" borderId="0" xfId="0" applyFont="1"/>
    <xf numFmtId="0" fontId="4" fillId="2" borderId="1" xfId="0" applyFont="1" applyFill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0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6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167" fontId="22" fillId="0" borderId="12" xfId="27" applyNumberFormat="1" applyFont="1" applyBorder="1" applyAlignment="1">
      <alignment horizontal="center" vertical="center"/>
    </xf>
    <xf numFmtId="167" fontId="21" fillId="0" borderId="14" xfId="26" applyNumberFormat="1" applyFont="1" applyBorder="1" applyAlignment="1">
      <alignment horizontal="center" vertical="center" wrapText="1"/>
    </xf>
    <xf numFmtId="167" fontId="24" fillId="0" borderId="14" xfId="27" applyNumberFormat="1" applyFont="1" applyBorder="1" applyAlignment="1">
      <alignment horizontal="center" vertical="center" wrapText="1"/>
    </xf>
    <xf numFmtId="165" fontId="22" fillId="2" borderId="12" xfId="25" applyNumberFormat="1" applyFont="1" applyFill="1" applyBorder="1" applyAlignment="1">
      <alignment horizontal="center" vertical="center" wrapText="1"/>
    </xf>
    <xf numFmtId="165" fontId="28" fillId="2" borderId="14" xfId="26" applyNumberFormat="1" applyFont="1" applyFill="1" applyBorder="1" applyAlignment="1">
      <alignment horizontal="center" vertical="center"/>
    </xf>
    <xf numFmtId="165" fontId="22" fillId="2" borderId="12" xfId="27" applyNumberFormat="1" applyFont="1" applyFill="1" applyBorder="1" applyAlignment="1">
      <alignment horizontal="center" vertical="center"/>
    </xf>
    <xf numFmtId="168" fontId="22" fillId="2" borderId="14" xfId="27" applyNumberFormat="1" applyFont="1" applyFill="1" applyBorder="1" applyAlignment="1">
      <alignment horizontal="center" vertical="center"/>
    </xf>
    <xf numFmtId="167" fontId="22" fillId="2" borderId="12" xfId="27" applyNumberFormat="1" applyFont="1" applyFill="1" applyBorder="1" applyAlignment="1">
      <alignment horizontal="center" vertical="center"/>
    </xf>
    <xf numFmtId="167" fontId="21" fillId="2" borderId="12" xfId="25" applyNumberFormat="1" applyFont="1" applyFill="1" applyBorder="1" applyAlignment="1">
      <alignment horizontal="center" vertical="center" wrapText="1"/>
    </xf>
    <xf numFmtId="167" fontId="22" fillId="2" borderId="12" xfId="25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/>
    </xf>
    <xf numFmtId="167" fontId="24" fillId="0" borderId="12" xfId="27" applyNumberFormat="1" applyFont="1" applyBorder="1" applyAlignment="1">
      <alignment horizontal="center" vertical="center"/>
    </xf>
    <xf numFmtId="165" fontId="22" fillId="2" borderId="14" xfId="2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3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20" xfId="0" applyFont="1" applyBorder="1"/>
    <xf numFmtId="0" fontId="7" fillId="0" borderId="23" xfId="0" applyFont="1" applyBorder="1"/>
    <xf numFmtId="0" fontId="7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7" fillId="2" borderId="18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 wrapText="1"/>
    </xf>
    <xf numFmtId="0" fontId="22" fillId="2" borderId="0" xfId="25" applyFont="1" applyFill="1" applyAlignment="1">
      <alignment horizontal="center" vertical="center" wrapText="1"/>
    </xf>
    <xf numFmtId="0" fontId="22" fillId="2" borderId="8" xfId="25" applyFont="1" applyFill="1" applyBorder="1" applyAlignment="1">
      <alignment horizontal="center" vertical="center" wrapText="1"/>
    </xf>
    <xf numFmtId="0" fontId="24" fillId="2" borderId="14" xfId="25" applyFont="1" applyFill="1" applyBorder="1" applyAlignment="1">
      <alignment vertical="top" wrapText="1"/>
    </xf>
    <xf numFmtId="0" fontId="24" fillId="2" borderId="14" xfId="25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indent="3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vertical="top" wrapText="1"/>
    </xf>
    <xf numFmtId="165" fontId="2" fillId="2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29" fillId="0" borderId="23" xfId="0" applyFont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2" fontId="24" fillId="0" borderId="14" xfId="0" applyNumberFormat="1" applyFont="1" applyBorder="1" applyAlignment="1">
      <alignment wrapText="1"/>
    </xf>
    <xf numFmtId="0" fontId="39" fillId="0" borderId="0" xfId="0" applyFont="1" applyAlignment="1">
      <alignment horizontal="center"/>
    </xf>
    <xf numFmtId="167" fontId="22" fillId="0" borderId="14" xfId="27" applyNumberFormat="1" applyFont="1" applyBorder="1" applyAlignment="1">
      <alignment horizontal="center" vertical="center"/>
    </xf>
    <xf numFmtId="0" fontId="18" fillId="2" borderId="14" xfId="25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4" fontId="2" fillId="0" borderId="25" xfId="0" applyNumberFormat="1" applyFont="1" applyBorder="1" applyAlignment="1">
      <alignment horizontal="center" wrapText="1"/>
    </xf>
    <xf numFmtId="0" fontId="6" fillId="0" borderId="14" xfId="0" applyFont="1" applyBorder="1"/>
    <xf numFmtId="4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vertical="center" wrapText="1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22" xfId="0" applyBorder="1" applyAlignment="1">
      <alignment wrapText="1"/>
    </xf>
    <xf numFmtId="0" fontId="25" fillId="2" borderId="24" xfId="0" applyFont="1" applyFill="1" applyBorder="1" applyAlignment="1">
      <alignment horizontal="center" wrapText="1"/>
    </xf>
    <xf numFmtId="0" fontId="25" fillId="2" borderId="19" xfId="0" applyFont="1" applyFill="1" applyBorder="1" applyAlignment="1">
      <alignment horizontal="center" wrapText="1"/>
    </xf>
    <xf numFmtId="4" fontId="2" fillId="0" borderId="24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4" fillId="0" borderId="24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4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32" fillId="0" borderId="0" xfId="0" applyFont="1" applyAlignment="1">
      <alignment horizontal="right" vertical="top" wrapText="1" indent="3"/>
    </xf>
    <xf numFmtId="0" fontId="2" fillId="0" borderId="0" xfId="0" applyFont="1" applyAlignment="1">
      <alignment horizontal="right" vertical="top" wrapText="1" indent="3"/>
    </xf>
    <xf numFmtId="0" fontId="0" fillId="0" borderId="0" xfId="0" applyAlignment="1">
      <alignment wrapText="1"/>
    </xf>
    <xf numFmtId="0" fontId="36" fillId="0" borderId="0" xfId="0" applyFont="1" applyAlignment="1">
      <alignment horizontal="center" wrapText="1"/>
    </xf>
    <xf numFmtId="0" fontId="0" fillId="0" borderId="22" xfId="0" applyBorder="1"/>
    <xf numFmtId="0" fontId="7" fillId="0" borderId="2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34" fillId="0" borderId="24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0" fontId="19" fillId="2" borderId="0" xfId="25" applyFont="1" applyFill="1" applyAlignment="1">
      <alignment horizontal="center" vertical="top" wrapText="1"/>
    </xf>
    <xf numFmtId="0" fontId="22" fillId="2" borderId="8" xfId="25" applyFont="1" applyFill="1" applyBorder="1" applyAlignment="1">
      <alignment horizontal="center" vertical="top" wrapText="1"/>
    </xf>
    <xf numFmtId="0" fontId="22" fillId="2" borderId="9" xfId="25" applyFont="1" applyFill="1" applyBorder="1" applyAlignment="1">
      <alignment horizontal="center" vertical="top" wrapText="1"/>
    </xf>
    <xf numFmtId="0" fontId="22" fillId="2" borderId="10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right"/>
    </xf>
    <xf numFmtId="0" fontId="27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165" fontId="2" fillId="0" borderId="7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38" fillId="2" borderId="0" xfId="0" applyFont="1" applyFill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zoomScaleNormal="100" workbookViewId="0">
      <selection activeCell="A6" sqref="A6:C6"/>
    </sheetView>
  </sheetViews>
  <sheetFormatPr defaultRowHeight="15"/>
  <cols>
    <col min="1" max="1" width="62" customWidth="1"/>
    <col min="2" max="2" width="9" customWidth="1"/>
    <col min="3" max="3" width="31.42578125" customWidth="1"/>
  </cols>
  <sheetData>
    <row r="1" spans="1:3">
      <c r="A1" s="76"/>
      <c r="C1" s="88" t="s">
        <v>74</v>
      </c>
    </row>
    <row r="2" spans="1:3">
      <c r="A2" s="76"/>
      <c r="C2" s="88" t="s">
        <v>126</v>
      </c>
    </row>
    <row r="3" spans="1:3">
      <c r="A3" s="76"/>
      <c r="C3" s="88" t="s">
        <v>75</v>
      </c>
    </row>
    <row r="4" spans="1:3">
      <c r="A4" s="75"/>
    </row>
    <row r="5" spans="1:3" ht="17.25">
      <c r="A5" s="2"/>
    </row>
    <row r="6" spans="1:3" ht="56.25" customHeight="1">
      <c r="A6" s="134" t="s">
        <v>127</v>
      </c>
      <c r="B6" s="134"/>
      <c r="C6" s="134"/>
    </row>
    <row r="7" spans="1:3" ht="17.25" thickBot="1">
      <c r="A7" s="135"/>
      <c r="B7" s="135"/>
      <c r="C7" s="78" t="s">
        <v>81</v>
      </c>
    </row>
    <row r="8" spans="1:3" ht="52.5" customHeight="1" thickBot="1">
      <c r="A8" s="86"/>
      <c r="B8" s="136" t="s">
        <v>76</v>
      </c>
      <c r="C8" s="137"/>
    </row>
    <row r="9" spans="1:3" ht="17.25" thickBot="1">
      <c r="A9" s="79" t="s">
        <v>77</v>
      </c>
      <c r="B9" s="138">
        <v>7428</v>
      </c>
      <c r="C9" s="139"/>
    </row>
    <row r="10" spans="1:3" ht="17.25" thickBot="1">
      <c r="A10" s="80" t="s">
        <v>78</v>
      </c>
      <c r="B10" s="138">
        <v>7428</v>
      </c>
      <c r="C10" s="139"/>
    </row>
    <row r="11" spans="1:3" ht="17.25" thickBot="1">
      <c r="A11" s="80" t="s">
        <v>79</v>
      </c>
      <c r="B11" s="132" t="s">
        <v>80</v>
      </c>
      <c r="C11" s="133"/>
    </row>
  </sheetData>
  <mergeCells count="6">
    <mergeCell ref="B11:C11"/>
    <mergeCell ref="A6:C6"/>
    <mergeCell ref="A7:B7"/>
    <mergeCell ref="B8:C8"/>
    <mergeCell ref="B9:C9"/>
    <mergeCell ref="B10:C10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zoomScaleNormal="100" workbookViewId="0">
      <selection activeCell="G7" sqref="G7"/>
    </sheetView>
  </sheetViews>
  <sheetFormatPr defaultRowHeight="15"/>
  <cols>
    <col min="2" max="2" width="52.5703125" customWidth="1"/>
    <col min="3" max="3" width="27.85546875" customWidth="1"/>
  </cols>
  <sheetData>
    <row r="1" spans="1:3">
      <c r="A1" s="144" t="s">
        <v>82</v>
      </c>
      <c r="B1" s="144"/>
      <c r="C1" s="144"/>
    </row>
    <row r="2" spans="1:3" ht="27" customHeight="1">
      <c r="A2" s="145" t="s">
        <v>128</v>
      </c>
      <c r="B2" s="145"/>
      <c r="C2" s="145"/>
    </row>
    <row r="3" spans="1:3">
      <c r="A3" s="145" t="s">
        <v>75</v>
      </c>
      <c r="B3" s="145"/>
      <c r="C3" s="145"/>
    </row>
    <row r="4" spans="1:3">
      <c r="A4" s="77"/>
      <c r="B4" s="146"/>
      <c r="C4" s="146"/>
    </row>
    <row r="5" spans="1:3" ht="96" customHeight="1">
      <c r="A5" s="147" t="s">
        <v>129</v>
      </c>
      <c r="B5" s="147"/>
      <c r="C5" s="147"/>
    </row>
    <row r="6" spans="1:3" ht="15.75" thickBot="1">
      <c r="A6" s="148"/>
      <c r="B6" s="148"/>
      <c r="C6" s="85" t="s">
        <v>83</v>
      </c>
    </row>
    <row r="7" spans="1:3" ht="83.25" thickBot="1">
      <c r="A7" s="149" t="s">
        <v>84</v>
      </c>
      <c r="B7" s="150"/>
      <c r="C7" s="81" t="s">
        <v>85</v>
      </c>
    </row>
    <row r="8" spans="1:3" ht="15.75" thickBot="1">
      <c r="A8" s="151"/>
      <c r="B8" s="152"/>
      <c r="C8" s="82" t="s">
        <v>86</v>
      </c>
    </row>
    <row r="9" spans="1:3" ht="15.75" thickBot="1">
      <c r="A9" s="142" t="s">
        <v>87</v>
      </c>
      <c r="B9" s="143"/>
      <c r="C9" s="83">
        <v>7428</v>
      </c>
    </row>
    <row r="10" spans="1:3" ht="15.75" thickBot="1">
      <c r="A10" s="142" t="s">
        <v>89</v>
      </c>
      <c r="B10" s="143"/>
      <c r="C10" s="83"/>
    </row>
    <row r="11" spans="1:3" ht="15.75" hidden="1" thickBot="1">
      <c r="A11" s="142" t="s">
        <v>90</v>
      </c>
      <c r="B11" s="143"/>
      <c r="C11" s="83">
        <v>0</v>
      </c>
    </row>
    <row r="12" spans="1:3" ht="15.75" hidden="1" thickBot="1">
      <c r="A12" s="142" t="s">
        <v>91</v>
      </c>
      <c r="B12" s="143"/>
      <c r="C12" s="83">
        <v>0</v>
      </c>
    </row>
    <row r="13" spans="1:3" ht="15.75" thickBot="1">
      <c r="A13" s="140" t="s">
        <v>88</v>
      </c>
      <c r="B13" s="141"/>
      <c r="C13" s="84">
        <v>7428</v>
      </c>
    </row>
  </sheetData>
  <mergeCells count="13">
    <mergeCell ref="A13:B13"/>
    <mergeCell ref="A10:B10"/>
    <mergeCell ref="A11:B11"/>
    <mergeCell ref="A12:B12"/>
    <mergeCell ref="A1:C1"/>
    <mergeCell ref="A2:C2"/>
    <mergeCell ref="A3:C3"/>
    <mergeCell ref="B4:C4"/>
    <mergeCell ref="A5:C5"/>
    <mergeCell ref="A6:B6"/>
    <mergeCell ref="A7:B7"/>
    <mergeCell ref="A8:B8"/>
    <mergeCell ref="A9:B9"/>
  </mergeCells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55"/>
  <sheetViews>
    <sheetView workbookViewId="0">
      <selection activeCell="E24" sqref="E24"/>
    </sheetView>
  </sheetViews>
  <sheetFormatPr defaultColWidth="9.140625" defaultRowHeight="17.25"/>
  <cols>
    <col min="1" max="1" width="9.28515625" style="14" bestFit="1" customWidth="1"/>
    <col min="2" max="2" width="8.85546875" style="14" bestFit="1" customWidth="1"/>
    <col min="3" max="3" width="7" style="14" bestFit="1" customWidth="1"/>
    <col min="4" max="5" width="10" style="14" customWidth="1"/>
    <col min="6" max="6" width="73.7109375" style="15" customWidth="1"/>
    <col min="7" max="7" width="22.28515625" style="15" customWidth="1"/>
    <col min="8" max="16384" width="9.140625" style="14"/>
  </cols>
  <sheetData>
    <row r="1" spans="1:39" s="2" customFormat="1" ht="24" customHeight="1">
      <c r="D1" s="87"/>
      <c r="E1" s="87"/>
      <c r="G1" s="87" t="s">
        <v>100</v>
      </c>
    </row>
    <row r="2" spans="1:39" s="3" customFormat="1" ht="16.5">
      <c r="E2" s="89"/>
      <c r="F2" s="89"/>
      <c r="G2" s="87" t="s">
        <v>130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3" customFormat="1" ht="15.75" customHeight="1">
      <c r="E3" s="89"/>
      <c r="F3" s="89"/>
      <c r="G3" s="87" t="s">
        <v>14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s="2" customFormat="1">
      <c r="D4" s="159"/>
      <c r="E4" s="159"/>
      <c r="F4" s="159"/>
    </row>
    <row r="5" spans="1:39" s="2" customFormat="1" ht="15.75" customHeight="1">
      <c r="D5" s="159"/>
      <c r="E5" s="159"/>
      <c r="F5" s="159"/>
    </row>
    <row r="6" spans="1:39" s="2" customFormat="1" ht="40.5" customHeight="1">
      <c r="A6" s="160" t="s">
        <v>132</v>
      </c>
      <c r="B6" s="160"/>
      <c r="C6" s="160"/>
      <c r="D6" s="160"/>
      <c r="E6" s="160"/>
      <c r="F6" s="160"/>
      <c r="G6" s="160"/>
    </row>
    <row r="7" spans="1:39" ht="7.5" customHeight="1"/>
    <row r="8" spans="1:39" ht="21.75" customHeight="1">
      <c r="A8" s="153"/>
      <c r="B8" s="153"/>
      <c r="C8" s="153"/>
      <c r="D8" s="153"/>
      <c r="E8" s="153"/>
      <c r="F8" s="153"/>
      <c r="G8" s="91" t="s">
        <v>44</v>
      </c>
    </row>
    <row r="9" spans="1:39" ht="30" customHeight="1">
      <c r="A9" s="154" t="s">
        <v>25</v>
      </c>
      <c r="B9" s="155"/>
      <c r="C9" s="156"/>
      <c r="D9" s="154" t="s">
        <v>26</v>
      </c>
      <c r="E9" s="156"/>
      <c r="F9" s="157" t="s">
        <v>27</v>
      </c>
      <c r="G9" s="92" t="s">
        <v>67</v>
      </c>
    </row>
    <row r="10" spans="1:39" ht="27">
      <c r="A10" s="44" t="s">
        <v>29</v>
      </c>
      <c r="B10" s="44" t="s">
        <v>30</v>
      </c>
      <c r="C10" s="44" t="s">
        <v>65</v>
      </c>
      <c r="D10" s="44" t="s">
        <v>31</v>
      </c>
      <c r="E10" s="44" t="s">
        <v>32</v>
      </c>
      <c r="F10" s="158"/>
      <c r="G10" s="45" t="s">
        <v>28</v>
      </c>
    </row>
    <row r="11" spans="1:39" ht="39.75" customHeight="1">
      <c r="A11" s="16"/>
      <c r="B11" s="16"/>
      <c r="C11" s="16"/>
      <c r="D11" s="16"/>
      <c r="E11" s="16"/>
      <c r="F11" s="60" t="s">
        <v>120</v>
      </c>
      <c r="G11" s="21">
        <f>+G13+G32</f>
        <v>7428</v>
      </c>
    </row>
    <row r="12" spans="1:39" ht="22.15" customHeight="1">
      <c r="A12" s="107"/>
      <c r="B12" s="107"/>
      <c r="C12" s="107"/>
      <c r="D12" s="107"/>
      <c r="E12" s="107"/>
      <c r="F12" s="18" t="s">
        <v>33</v>
      </c>
      <c r="G12" s="21"/>
    </row>
    <row r="13" spans="1:39">
      <c r="A13" s="41" t="s">
        <v>34</v>
      </c>
      <c r="B13" s="17"/>
      <c r="C13" s="17"/>
      <c r="D13" s="17"/>
      <c r="E13" s="17"/>
      <c r="F13" s="41" t="s">
        <v>61</v>
      </c>
      <c r="G13" s="35">
        <f t="shared" ref="G13:G15" si="0">G15</f>
        <v>7428</v>
      </c>
    </row>
    <row r="14" spans="1:39">
      <c r="A14" s="17"/>
      <c r="B14" s="17"/>
      <c r="C14" s="17"/>
      <c r="D14" s="17"/>
      <c r="E14" s="17"/>
      <c r="F14" s="18" t="s">
        <v>33</v>
      </c>
      <c r="G14" s="65"/>
    </row>
    <row r="15" spans="1:39">
      <c r="A15" s="17"/>
      <c r="B15" s="42" t="s">
        <v>70</v>
      </c>
      <c r="C15" s="17"/>
      <c r="D15" s="17"/>
      <c r="E15" s="17"/>
      <c r="F15" s="41" t="s">
        <v>71</v>
      </c>
      <c r="G15" s="35">
        <f t="shared" si="0"/>
        <v>7428</v>
      </c>
    </row>
    <row r="16" spans="1:39">
      <c r="A16" s="17"/>
      <c r="B16" s="17"/>
      <c r="C16" s="17"/>
      <c r="D16" s="17"/>
      <c r="E16" s="17"/>
      <c r="F16" s="18" t="s">
        <v>33</v>
      </c>
      <c r="G16" s="65"/>
    </row>
    <row r="17" spans="1:7" ht="33" customHeight="1">
      <c r="A17" s="17"/>
      <c r="B17" s="17"/>
      <c r="C17" s="42" t="s">
        <v>70</v>
      </c>
      <c r="D17" s="17"/>
      <c r="E17" s="17"/>
      <c r="F17" s="41" t="s">
        <v>72</v>
      </c>
      <c r="G17" s="35">
        <f t="shared" ref="G17" si="1">G20</f>
        <v>7428</v>
      </c>
    </row>
    <row r="18" spans="1:7">
      <c r="A18" s="31"/>
      <c r="B18" s="31"/>
      <c r="C18" s="43"/>
      <c r="D18" s="31"/>
      <c r="E18" s="31"/>
      <c r="F18" s="30" t="s">
        <v>97</v>
      </c>
      <c r="G18" s="66"/>
    </row>
    <row r="19" spans="1:7">
      <c r="A19" s="17"/>
      <c r="B19" s="17"/>
      <c r="C19" s="17"/>
      <c r="D19" s="17"/>
      <c r="E19" s="17"/>
      <c r="F19" s="18" t="s">
        <v>33</v>
      </c>
      <c r="G19" s="65"/>
    </row>
    <row r="20" spans="1:7">
      <c r="A20" s="17"/>
      <c r="B20" s="17"/>
      <c r="C20" s="17"/>
      <c r="D20" s="18">
        <v>1079</v>
      </c>
      <c r="E20" s="18"/>
      <c r="F20" s="97" t="s">
        <v>62</v>
      </c>
      <c r="G20" s="35">
        <f t="shared" ref="G20" si="2">G21</f>
        <v>7428</v>
      </c>
    </row>
    <row r="21" spans="1:7" ht="27.75" customHeight="1">
      <c r="A21" s="17"/>
      <c r="B21" s="17"/>
      <c r="C21" s="17"/>
      <c r="D21" s="17"/>
      <c r="E21" s="18">
        <v>12003</v>
      </c>
      <c r="F21" s="29" t="s">
        <v>92</v>
      </c>
      <c r="G21" s="35">
        <f t="shared" ref="G21" si="3">G23</f>
        <v>7428</v>
      </c>
    </row>
    <row r="22" spans="1:7">
      <c r="A22" s="31"/>
      <c r="B22" s="31"/>
      <c r="C22" s="31"/>
      <c r="D22" s="17"/>
      <c r="E22" s="17"/>
      <c r="F22" s="29" t="s">
        <v>63</v>
      </c>
      <c r="G22" s="67"/>
    </row>
    <row r="23" spans="1:7" ht="27">
      <c r="A23" s="31"/>
      <c r="B23" s="31"/>
      <c r="C23" s="31"/>
      <c r="D23" s="18"/>
      <c r="E23" s="17"/>
      <c r="F23" s="29" t="s">
        <v>98</v>
      </c>
      <c r="G23" s="35">
        <f t="shared" ref="G23" si="4">G25</f>
        <v>7428</v>
      </c>
    </row>
    <row r="24" spans="1:7" ht="27">
      <c r="A24" s="31"/>
      <c r="B24" s="31"/>
      <c r="C24" s="31"/>
      <c r="D24" s="17"/>
      <c r="E24" s="17"/>
      <c r="F24" s="29" t="s">
        <v>38</v>
      </c>
      <c r="G24" s="67"/>
    </row>
    <row r="25" spans="1:7">
      <c r="A25" s="31"/>
      <c r="B25" s="31"/>
      <c r="C25" s="31"/>
      <c r="D25" s="17"/>
      <c r="E25" s="17"/>
      <c r="F25" s="29" t="s">
        <v>144</v>
      </c>
      <c r="G25" s="35">
        <f t="shared" ref="G25" si="5">G26</f>
        <v>7428</v>
      </c>
    </row>
    <row r="26" spans="1:7">
      <c r="A26" s="31"/>
      <c r="B26" s="31"/>
      <c r="C26" s="31"/>
      <c r="D26" s="17"/>
      <c r="E26" s="17"/>
      <c r="F26" s="29" t="s">
        <v>73</v>
      </c>
      <c r="G26" s="35">
        <f t="shared" ref="G26" si="6">G27</f>
        <v>7428</v>
      </c>
    </row>
    <row r="27" spans="1:7">
      <c r="A27" s="31"/>
      <c r="B27" s="31"/>
      <c r="C27" s="31"/>
      <c r="D27" s="17"/>
      <c r="E27" s="17"/>
      <c r="F27" s="29" t="str">
        <f>+UPPER('Հավելված 4'!C24)</f>
        <v>ՏՐԱՆՍՖԵՐՏՆԵՐԻ ՏՐԱՄԱԴՐՈՒՄ</v>
      </c>
      <c r="G27" s="35">
        <f t="shared" ref="G27" si="7">G28+G29</f>
        <v>7428</v>
      </c>
    </row>
    <row r="28" spans="1:7">
      <c r="A28" s="31"/>
      <c r="B28" s="31"/>
      <c r="C28" s="31"/>
      <c r="D28" s="31"/>
      <c r="E28" s="31"/>
      <c r="F28" s="29" t="s">
        <v>95</v>
      </c>
      <c r="G28" s="74">
        <v>5016</v>
      </c>
    </row>
    <row r="29" spans="1:7">
      <c r="A29" s="31"/>
      <c r="B29" s="31"/>
      <c r="C29" s="31"/>
      <c r="D29" s="17"/>
      <c r="E29" s="17"/>
      <c r="F29" s="29" t="s">
        <v>94</v>
      </c>
      <c r="G29" s="35">
        <v>2412</v>
      </c>
    </row>
    <row r="30" spans="1:7" hidden="1">
      <c r="A30" s="31"/>
      <c r="B30" s="31"/>
      <c r="C30" s="31"/>
      <c r="D30" s="31"/>
      <c r="E30" s="31"/>
      <c r="F30" s="29"/>
      <c r="G30" s="68"/>
    </row>
    <row r="31" spans="1:7" hidden="1">
      <c r="A31" s="31"/>
      <c r="B31" s="31"/>
      <c r="C31" s="31"/>
      <c r="D31" s="31"/>
      <c r="E31" s="31"/>
      <c r="F31" s="32"/>
      <c r="G31" s="68"/>
    </row>
    <row r="32" spans="1:7" s="20" customFormat="1" ht="15">
      <c r="A32" s="18" t="s">
        <v>45</v>
      </c>
      <c r="B32" s="18"/>
      <c r="C32" s="18"/>
      <c r="D32" s="18"/>
      <c r="E32" s="18"/>
      <c r="F32" s="19" t="s">
        <v>46</v>
      </c>
      <c r="G32" s="62">
        <f>G34</f>
        <v>0</v>
      </c>
    </row>
    <row r="33" spans="1:7" s="20" customFormat="1" ht="15">
      <c r="A33" s="18"/>
      <c r="B33" s="18"/>
      <c r="C33" s="18"/>
      <c r="D33" s="18"/>
      <c r="E33" s="18"/>
      <c r="F33" s="18" t="s">
        <v>33</v>
      </c>
      <c r="G33" s="70"/>
    </row>
    <row r="34" spans="1:7" s="20" customFormat="1" ht="15">
      <c r="A34" s="18"/>
      <c r="B34" s="18" t="s">
        <v>34</v>
      </c>
      <c r="C34" s="18"/>
      <c r="D34" s="18"/>
      <c r="E34" s="18"/>
      <c r="F34" s="19" t="s">
        <v>47</v>
      </c>
      <c r="G34" s="62">
        <f>G36</f>
        <v>0</v>
      </c>
    </row>
    <row r="35" spans="1:7" s="20" customFormat="1" ht="15">
      <c r="A35" s="18"/>
      <c r="B35" s="18"/>
      <c r="C35" s="18"/>
      <c r="D35" s="18"/>
      <c r="E35" s="18"/>
      <c r="F35" s="18" t="s">
        <v>33</v>
      </c>
      <c r="G35" s="70"/>
    </row>
    <row r="36" spans="1:7" s="20" customFormat="1" ht="15">
      <c r="A36" s="18"/>
      <c r="B36" s="18"/>
      <c r="C36" s="18" t="s">
        <v>34</v>
      </c>
      <c r="D36" s="18"/>
      <c r="E36" s="18"/>
      <c r="F36" s="19" t="s">
        <v>41</v>
      </c>
      <c r="G36" s="62">
        <f>G38+G47</f>
        <v>0</v>
      </c>
    </row>
    <row r="37" spans="1:7" s="20" customFormat="1" ht="15">
      <c r="A37" s="18"/>
      <c r="B37" s="18"/>
      <c r="C37" s="18"/>
      <c r="D37" s="18"/>
      <c r="E37" s="18"/>
      <c r="F37" s="18" t="s">
        <v>33</v>
      </c>
      <c r="G37" s="71"/>
    </row>
    <row r="38" spans="1:7" s="20" customFormat="1" ht="15">
      <c r="A38" s="18"/>
      <c r="B38" s="18"/>
      <c r="C38" s="18"/>
      <c r="D38" s="18" t="s">
        <v>40</v>
      </c>
      <c r="E38" s="18"/>
      <c r="F38" s="18" t="s">
        <v>41</v>
      </c>
      <c r="G38" s="62">
        <f>G40</f>
        <v>7428</v>
      </c>
    </row>
    <row r="39" spans="1:7" s="20" customFormat="1" ht="15">
      <c r="A39" s="32"/>
      <c r="B39" s="32"/>
      <c r="C39" s="32"/>
      <c r="D39" s="32"/>
      <c r="E39" s="32"/>
      <c r="F39" s="18" t="s">
        <v>33</v>
      </c>
      <c r="G39" s="106"/>
    </row>
    <row r="40" spans="1:7" s="20" customFormat="1" ht="15">
      <c r="A40" s="18"/>
      <c r="B40" s="18"/>
      <c r="C40" s="18"/>
      <c r="D40" s="18"/>
      <c r="E40" s="18" t="s">
        <v>35</v>
      </c>
      <c r="F40" s="18" t="s">
        <v>41</v>
      </c>
      <c r="G40" s="69">
        <f>G41</f>
        <v>7428</v>
      </c>
    </row>
    <row r="41" spans="1:7" s="20" customFormat="1" ht="15">
      <c r="A41" s="18"/>
      <c r="B41" s="18"/>
      <c r="C41" s="18"/>
      <c r="D41" s="18"/>
      <c r="E41" s="18"/>
      <c r="F41" s="18" t="s">
        <v>39</v>
      </c>
      <c r="G41" s="69">
        <f>G43</f>
        <v>7428</v>
      </c>
    </row>
    <row r="42" spans="1:7" ht="27">
      <c r="A42" s="31"/>
      <c r="B42" s="31"/>
      <c r="C42" s="31"/>
      <c r="D42" s="34"/>
      <c r="E42" s="34"/>
      <c r="F42" s="18" t="s">
        <v>38</v>
      </c>
      <c r="G42" s="69"/>
    </row>
    <row r="43" spans="1:7">
      <c r="A43" s="31"/>
      <c r="B43" s="31"/>
      <c r="C43" s="31"/>
      <c r="D43" s="34"/>
      <c r="E43" s="34"/>
      <c r="F43" s="18" t="s">
        <v>36</v>
      </c>
      <c r="G43" s="62">
        <f>G44</f>
        <v>7428</v>
      </c>
    </row>
    <row r="44" spans="1:7">
      <c r="A44" s="31"/>
      <c r="B44" s="31"/>
      <c r="C44" s="31"/>
      <c r="D44" s="34"/>
      <c r="E44" s="34"/>
      <c r="F44" s="18" t="s">
        <v>37</v>
      </c>
      <c r="G44" s="62">
        <f>G45</f>
        <v>7428</v>
      </c>
    </row>
    <row r="45" spans="1:7">
      <c r="A45" s="31"/>
      <c r="B45" s="31"/>
      <c r="C45" s="31"/>
      <c r="D45" s="34"/>
      <c r="E45" s="34"/>
      <c r="F45" s="18" t="s">
        <v>42</v>
      </c>
      <c r="G45" s="62">
        <f>G46</f>
        <v>7428</v>
      </c>
    </row>
    <row r="46" spans="1:7">
      <c r="A46" s="31"/>
      <c r="B46" s="31"/>
      <c r="C46" s="31"/>
      <c r="D46" s="34"/>
      <c r="E46" s="34"/>
      <c r="F46" s="18" t="s">
        <v>43</v>
      </c>
      <c r="G46" s="62">
        <v>7428</v>
      </c>
    </row>
    <row r="47" spans="1:7" s="20" customFormat="1" ht="15">
      <c r="A47" s="18"/>
      <c r="B47" s="18"/>
      <c r="C47" s="18"/>
      <c r="D47" s="18" t="s">
        <v>40</v>
      </c>
      <c r="E47" s="18"/>
      <c r="F47" s="18" t="s">
        <v>41</v>
      </c>
      <c r="G47" s="62">
        <v>-7428</v>
      </c>
    </row>
    <row r="48" spans="1:7" s="20" customFormat="1" ht="15">
      <c r="A48" s="32"/>
      <c r="B48" s="32"/>
      <c r="C48" s="32"/>
      <c r="D48" s="32"/>
      <c r="E48" s="32"/>
      <c r="F48" s="18" t="s">
        <v>33</v>
      </c>
      <c r="G48" s="106"/>
    </row>
    <row r="49" spans="1:7" s="20" customFormat="1" ht="15">
      <c r="A49" s="18"/>
      <c r="B49" s="18"/>
      <c r="C49" s="18"/>
      <c r="D49" s="18"/>
      <c r="E49" s="18" t="s">
        <v>35</v>
      </c>
      <c r="F49" s="18" t="s">
        <v>41</v>
      </c>
      <c r="G49" s="69">
        <f>G50</f>
        <v>-7428</v>
      </c>
    </row>
    <row r="50" spans="1:7" s="20" customFormat="1" ht="15">
      <c r="A50" s="18"/>
      <c r="B50" s="18"/>
      <c r="C50" s="18"/>
      <c r="D50" s="18"/>
      <c r="E50" s="18"/>
      <c r="F50" s="18" t="s">
        <v>39</v>
      </c>
      <c r="G50" s="69">
        <f>G52</f>
        <v>-7428</v>
      </c>
    </row>
    <row r="51" spans="1:7" ht="27">
      <c r="A51" s="31"/>
      <c r="B51" s="31"/>
      <c r="C51" s="31"/>
      <c r="D51" s="34"/>
      <c r="E51" s="34"/>
      <c r="F51" s="18" t="s">
        <v>38</v>
      </c>
      <c r="G51" s="69"/>
    </row>
    <row r="52" spans="1:7">
      <c r="A52" s="31"/>
      <c r="B52" s="31"/>
      <c r="C52" s="31"/>
      <c r="D52" s="34"/>
      <c r="E52" s="34"/>
      <c r="F52" s="18" t="s">
        <v>36</v>
      </c>
      <c r="G52" s="62">
        <v>-7428</v>
      </c>
    </row>
    <row r="53" spans="1:7">
      <c r="A53" s="31"/>
      <c r="B53" s="31"/>
      <c r="C53" s="31"/>
      <c r="D53" s="34"/>
      <c r="E53" s="34"/>
      <c r="F53" s="18" t="s">
        <v>37</v>
      </c>
      <c r="G53" s="62">
        <v>-7428</v>
      </c>
    </row>
    <row r="54" spans="1:7">
      <c r="A54" s="31"/>
      <c r="B54" s="31"/>
      <c r="C54" s="31"/>
      <c r="D54" s="34"/>
      <c r="E54" s="34"/>
      <c r="F54" s="18" t="s">
        <v>42</v>
      </c>
      <c r="G54" s="62">
        <v>-7428</v>
      </c>
    </row>
    <row r="55" spans="1:7">
      <c r="A55" s="31"/>
      <c r="B55" s="31"/>
      <c r="C55" s="31"/>
      <c r="D55" s="34"/>
      <c r="E55" s="34"/>
      <c r="F55" s="18" t="s">
        <v>43</v>
      </c>
      <c r="G55" s="62">
        <v>-7428</v>
      </c>
    </row>
  </sheetData>
  <mergeCells count="7">
    <mergeCell ref="A8:F8"/>
    <mergeCell ref="A9:C9"/>
    <mergeCell ref="D9:E9"/>
    <mergeCell ref="F9:F10"/>
    <mergeCell ref="D4:F4"/>
    <mergeCell ref="D5:F5"/>
    <mergeCell ref="A6:G6"/>
  </mergeCells>
  <pageMargins left="0" right="0" top="0" bottom="0" header="0" footer="0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46"/>
  <sheetViews>
    <sheetView zoomScaleNormal="100" workbookViewId="0">
      <selection activeCell="B19" sqref="B19:B24"/>
    </sheetView>
  </sheetViews>
  <sheetFormatPr defaultColWidth="9.140625" defaultRowHeight="17.25"/>
  <cols>
    <col min="1" max="1" width="12.7109375" style="2" customWidth="1"/>
    <col min="2" max="2" width="18.140625" style="2" customWidth="1"/>
    <col min="3" max="3" width="65" style="2" customWidth="1"/>
    <col min="4" max="4" width="36.28515625" style="2" customWidth="1"/>
    <col min="5" max="16384" width="9.140625" style="2"/>
  </cols>
  <sheetData>
    <row r="1" spans="1:41" ht="26.25" customHeight="1">
      <c r="D1" s="87" t="s">
        <v>101</v>
      </c>
      <c r="E1" s="36"/>
      <c r="F1" s="27"/>
    </row>
    <row r="2" spans="1:41" s="3" customFormat="1" ht="16.5">
      <c r="D2" s="87" t="s">
        <v>130</v>
      </c>
      <c r="E2" s="37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3" customFormat="1" ht="15.75" customHeight="1">
      <c r="D3" s="87" t="s">
        <v>14</v>
      </c>
      <c r="E3" s="3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>
      <c r="D4" s="27"/>
      <c r="E4" s="27"/>
      <c r="F4" s="27"/>
    </row>
    <row r="5" spans="1:41" ht="15.75" customHeight="1">
      <c r="D5" s="27"/>
      <c r="E5" s="27"/>
      <c r="F5" s="27"/>
    </row>
    <row r="6" spans="1:41" ht="74.25" customHeight="1">
      <c r="A6" s="161" t="s">
        <v>131</v>
      </c>
      <c r="B6" s="161"/>
      <c r="C6" s="161"/>
      <c r="D6" s="161"/>
      <c r="E6" s="28"/>
      <c r="F6" s="28"/>
    </row>
    <row r="7" spans="1:41">
      <c r="B7" s="28"/>
      <c r="C7" s="28"/>
      <c r="D7" s="90" t="s">
        <v>44</v>
      </c>
      <c r="E7" s="28"/>
      <c r="F7" s="28"/>
    </row>
    <row r="8" spans="1:41" s="1" customFormat="1" ht="40.5">
      <c r="A8" s="162" t="s">
        <v>121</v>
      </c>
      <c r="B8" s="163"/>
      <c r="C8" s="164" t="s">
        <v>145</v>
      </c>
      <c r="D8" s="45" t="s">
        <v>67</v>
      </c>
    </row>
    <row r="9" spans="1:41" s="1" customFormat="1" ht="25.5" customHeight="1">
      <c r="A9" s="12" t="s">
        <v>22</v>
      </c>
      <c r="B9" s="12" t="s">
        <v>64</v>
      </c>
      <c r="C9" s="165"/>
      <c r="D9" s="39" t="s">
        <v>24</v>
      </c>
    </row>
    <row r="10" spans="1:41" s="1" customFormat="1" ht="25.5" customHeight="1">
      <c r="A10" s="25"/>
      <c r="B10" s="26"/>
      <c r="C10" s="61" t="s">
        <v>56</v>
      </c>
      <c r="D10" s="98">
        <f t="shared" ref="D10" si="0">+D11+D25</f>
        <v>7428</v>
      </c>
    </row>
    <row r="11" spans="1:41" s="1" customFormat="1" ht="37.5" customHeight="1">
      <c r="A11" s="166" t="s">
        <v>23</v>
      </c>
      <c r="B11" s="167"/>
      <c r="C11" s="108" t="s">
        <v>119</v>
      </c>
      <c r="D11" s="35">
        <v>7428</v>
      </c>
    </row>
    <row r="12" spans="1:41" s="1" customFormat="1" ht="20.25" customHeight="1">
      <c r="A12" s="33">
        <v>1079</v>
      </c>
      <c r="B12" s="13"/>
      <c r="C12" s="10" t="s">
        <v>15</v>
      </c>
      <c r="D12" s="35">
        <v>7428</v>
      </c>
    </row>
    <row r="13" spans="1:41" s="1" customFormat="1" ht="22.5" customHeight="1">
      <c r="A13" s="168"/>
      <c r="B13" s="171"/>
      <c r="C13" s="11" t="s">
        <v>57</v>
      </c>
      <c r="D13" s="35"/>
    </row>
    <row r="14" spans="1:41" s="1" customFormat="1" ht="24" customHeight="1">
      <c r="A14" s="169"/>
      <c r="B14" s="172"/>
      <c r="C14" s="11" t="s">
        <v>16</v>
      </c>
      <c r="D14" s="40"/>
    </row>
    <row r="15" spans="1:41" s="7" customFormat="1" ht="15.75" customHeight="1">
      <c r="A15" s="169"/>
      <c r="B15" s="172"/>
      <c r="C15" s="11" t="s">
        <v>58</v>
      </c>
      <c r="D15" s="175"/>
    </row>
    <row r="16" spans="1:41" s="7" customFormat="1" ht="15.75" customHeight="1">
      <c r="A16" s="169"/>
      <c r="B16" s="172"/>
      <c r="C16" s="10" t="s">
        <v>17</v>
      </c>
      <c r="D16" s="176"/>
    </row>
    <row r="17" spans="1:6" s="7" customFormat="1" ht="15.75" customHeight="1">
      <c r="A17" s="170"/>
      <c r="B17" s="173"/>
      <c r="C17" s="11" t="s">
        <v>59</v>
      </c>
      <c r="D17" s="177"/>
    </row>
    <row r="18" spans="1:6" s="1" customFormat="1" ht="13.5">
      <c r="A18" s="178" t="s">
        <v>18</v>
      </c>
      <c r="B18" s="179"/>
      <c r="C18" s="180"/>
      <c r="D18" s="35"/>
    </row>
    <row r="19" spans="1:6" s="7" customFormat="1" ht="13.5">
      <c r="A19" s="181"/>
      <c r="B19" s="168">
        <v>12003</v>
      </c>
      <c r="C19" s="10" t="s">
        <v>19</v>
      </c>
      <c r="D19" s="35">
        <v>7428</v>
      </c>
    </row>
    <row r="20" spans="1:6" s="1" customFormat="1" ht="40.5">
      <c r="A20" s="172"/>
      <c r="B20" s="169"/>
      <c r="C20" s="29" t="s">
        <v>92</v>
      </c>
      <c r="D20" s="35">
        <v>7428</v>
      </c>
    </row>
    <row r="21" spans="1:6" s="1" customFormat="1" ht="13.5">
      <c r="A21" s="172"/>
      <c r="B21" s="169"/>
      <c r="C21" s="8" t="s">
        <v>20</v>
      </c>
      <c r="D21" s="35">
        <v>7428</v>
      </c>
    </row>
    <row r="22" spans="1:6" s="1" customFormat="1" ht="72" customHeight="1">
      <c r="A22" s="172"/>
      <c r="B22" s="169"/>
      <c r="C22" s="104" t="s">
        <v>149</v>
      </c>
      <c r="D22" s="35">
        <v>7428</v>
      </c>
    </row>
    <row r="23" spans="1:6" s="1" customFormat="1" ht="13.5">
      <c r="A23" s="172"/>
      <c r="B23" s="169"/>
      <c r="C23" s="8" t="s">
        <v>21</v>
      </c>
      <c r="D23" s="35">
        <v>7428</v>
      </c>
    </row>
    <row r="24" spans="1:6" s="1" customFormat="1" ht="15" customHeight="1">
      <c r="A24" s="182"/>
      <c r="B24" s="170"/>
      <c r="C24" s="22" t="s">
        <v>93</v>
      </c>
      <c r="D24" s="35">
        <v>7428</v>
      </c>
    </row>
    <row r="25" spans="1:6">
      <c r="A25" s="22"/>
      <c r="B25" s="22"/>
      <c r="C25" s="23" t="s">
        <v>39</v>
      </c>
      <c r="D25" s="63">
        <f t="shared" ref="D25" si="1">+D26</f>
        <v>0</v>
      </c>
    </row>
    <row r="26" spans="1:6">
      <c r="A26" s="183" t="s">
        <v>40</v>
      </c>
      <c r="B26" s="184"/>
      <c r="C26" s="24" t="s">
        <v>48</v>
      </c>
      <c r="D26" s="64">
        <f>D33+D39</f>
        <v>0</v>
      </c>
      <c r="E26" s="5"/>
      <c r="F26" s="5"/>
    </row>
    <row r="27" spans="1:6">
      <c r="A27" s="183"/>
      <c r="B27" s="185"/>
      <c r="C27" s="22" t="s">
        <v>41</v>
      </c>
      <c r="D27" s="38"/>
    </row>
    <row r="28" spans="1:6">
      <c r="A28" s="183"/>
      <c r="B28" s="185"/>
      <c r="C28" s="24" t="s">
        <v>49</v>
      </c>
      <c r="D28" s="38"/>
    </row>
    <row r="29" spans="1:6" ht="27">
      <c r="A29" s="183"/>
      <c r="B29" s="185"/>
      <c r="C29" s="22" t="s">
        <v>146</v>
      </c>
      <c r="D29" s="38"/>
    </row>
    <row r="30" spans="1:6">
      <c r="A30" s="183"/>
      <c r="B30" s="185"/>
      <c r="C30" s="24" t="s">
        <v>50</v>
      </c>
      <c r="D30" s="38"/>
    </row>
    <row r="31" spans="1:6" ht="27">
      <c r="A31" s="183"/>
      <c r="B31" s="186"/>
      <c r="C31" s="22" t="s">
        <v>147</v>
      </c>
      <c r="D31" s="38"/>
    </row>
    <row r="32" spans="1:6">
      <c r="A32" s="183" t="s">
        <v>51</v>
      </c>
      <c r="B32" s="183"/>
      <c r="C32" s="183"/>
      <c r="D32" s="183"/>
    </row>
    <row r="33" spans="1:4">
      <c r="A33" s="184"/>
      <c r="B33" s="187">
        <v>11001</v>
      </c>
      <c r="C33" s="24" t="s">
        <v>52</v>
      </c>
      <c r="D33" s="62">
        <v>7428</v>
      </c>
    </row>
    <row r="34" spans="1:4">
      <c r="A34" s="185"/>
      <c r="B34" s="188"/>
      <c r="C34" s="22" t="s">
        <v>41</v>
      </c>
      <c r="D34" s="38"/>
    </row>
    <row r="35" spans="1:4">
      <c r="A35" s="185"/>
      <c r="B35" s="188"/>
      <c r="C35" s="24" t="s">
        <v>53</v>
      </c>
      <c r="D35" s="38"/>
    </row>
    <row r="36" spans="1:4" ht="54">
      <c r="A36" s="185"/>
      <c r="B36" s="188"/>
      <c r="C36" s="22" t="s">
        <v>133</v>
      </c>
      <c r="D36" s="38"/>
    </row>
    <row r="37" spans="1:4">
      <c r="A37" s="185"/>
      <c r="B37" s="188"/>
      <c r="C37" s="24" t="s">
        <v>54</v>
      </c>
      <c r="D37" s="22"/>
    </row>
    <row r="38" spans="1:4">
      <c r="A38" s="186"/>
      <c r="B38" s="189"/>
      <c r="C38" s="22" t="s">
        <v>55</v>
      </c>
      <c r="D38" s="22"/>
    </row>
    <row r="39" spans="1:4">
      <c r="A39" s="184"/>
      <c r="B39" s="187">
        <v>11001</v>
      </c>
      <c r="C39" s="24" t="s">
        <v>52</v>
      </c>
      <c r="D39" s="62">
        <v>-7428</v>
      </c>
    </row>
    <row r="40" spans="1:4">
      <c r="A40" s="185"/>
      <c r="B40" s="188"/>
      <c r="C40" s="22" t="s">
        <v>41</v>
      </c>
      <c r="D40" s="38"/>
    </row>
    <row r="41" spans="1:4">
      <c r="A41" s="185"/>
      <c r="B41" s="188"/>
      <c r="C41" s="24" t="s">
        <v>53</v>
      </c>
      <c r="D41" s="38"/>
    </row>
    <row r="42" spans="1:4" ht="54">
      <c r="A42" s="185"/>
      <c r="B42" s="188"/>
      <c r="C42" s="22" t="s">
        <v>133</v>
      </c>
      <c r="D42" s="38"/>
    </row>
    <row r="43" spans="1:4">
      <c r="A43" s="185"/>
      <c r="B43" s="188"/>
      <c r="C43" s="24" t="s">
        <v>54</v>
      </c>
      <c r="D43" s="22"/>
    </row>
    <row r="44" spans="1:4">
      <c r="A44" s="186"/>
      <c r="B44" s="189"/>
      <c r="C44" s="22" t="s">
        <v>55</v>
      </c>
      <c r="D44" s="22"/>
    </row>
    <row r="45" spans="1:4">
      <c r="B45" s="174"/>
      <c r="C45" s="174"/>
    </row>
    <row r="46" spans="1:4">
      <c r="B46" s="6"/>
      <c r="C46" s="6"/>
      <c r="D46" s="5"/>
    </row>
  </sheetData>
  <mergeCells count="18">
    <mergeCell ref="B45:C45"/>
    <mergeCell ref="D15:D17"/>
    <mergeCell ref="A18:C18"/>
    <mergeCell ref="A19:A24"/>
    <mergeCell ref="B19:B24"/>
    <mergeCell ref="A26:A31"/>
    <mergeCell ref="B26:B31"/>
    <mergeCell ref="A32:D32"/>
    <mergeCell ref="A39:A44"/>
    <mergeCell ref="B39:B44"/>
    <mergeCell ref="A33:A38"/>
    <mergeCell ref="B33:B38"/>
    <mergeCell ref="A6:D6"/>
    <mergeCell ref="A8:B8"/>
    <mergeCell ref="C8:C9"/>
    <mergeCell ref="A11:B11"/>
    <mergeCell ref="A13:A17"/>
    <mergeCell ref="B13:B17"/>
  </mergeCells>
  <pageMargins left="0" right="0" top="0" bottom="0" header="0" footer="0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13"/>
  <sheetViews>
    <sheetView zoomScaleNormal="100" workbookViewId="0">
      <selection activeCell="B11" sqref="B11"/>
    </sheetView>
  </sheetViews>
  <sheetFormatPr defaultColWidth="9.140625" defaultRowHeight="17.25"/>
  <cols>
    <col min="1" max="1" width="12.7109375" style="2" customWidth="1"/>
    <col min="2" max="2" width="18.140625" style="2" customWidth="1"/>
    <col min="3" max="3" width="43.5703125" style="2" customWidth="1"/>
    <col min="4" max="4" width="49" style="2" customWidth="1"/>
    <col min="5" max="5" width="16.85546875" style="2" customWidth="1"/>
    <col min="6" max="16384" width="9.140625" style="2"/>
  </cols>
  <sheetData>
    <row r="1" spans="1:42" ht="26.25" customHeight="1">
      <c r="E1" s="87" t="s">
        <v>117</v>
      </c>
      <c r="F1" s="36"/>
      <c r="G1" s="113"/>
    </row>
    <row r="2" spans="1:42" s="3" customFormat="1" ht="16.5">
      <c r="E2" s="87" t="s">
        <v>130</v>
      </c>
      <c r="F2" s="37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3" customFormat="1" ht="15.75" customHeight="1">
      <c r="E3" s="87" t="s">
        <v>14</v>
      </c>
      <c r="F3" s="37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>
      <c r="E4" s="113"/>
      <c r="F4" s="113"/>
      <c r="G4" s="113"/>
    </row>
    <row r="5" spans="1:42" ht="15.75" customHeight="1">
      <c r="E5" s="113"/>
      <c r="F5" s="113"/>
      <c r="G5" s="113"/>
    </row>
    <row r="6" spans="1:42" ht="37.5" customHeight="1">
      <c r="A6" s="161" t="s">
        <v>134</v>
      </c>
      <c r="B6" s="161"/>
      <c r="C6" s="161"/>
      <c r="D6" s="161"/>
      <c r="E6" s="161"/>
      <c r="F6" s="28"/>
      <c r="G6" s="28"/>
    </row>
    <row r="7" spans="1:42">
      <c r="B7" s="28"/>
      <c r="C7" s="28"/>
      <c r="D7" s="28"/>
      <c r="E7" s="90" t="s">
        <v>44</v>
      </c>
      <c r="F7" s="28"/>
      <c r="G7" s="28"/>
    </row>
    <row r="8" spans="1:42" s="1" customFormat="1" ht="67.5" customHeight="1">
      <c r="A8" s="162" t="s">
        <v>121</v>
      </c>
      <c r="B8" s="163"/>
      <c r="C8" s="164" t="s">
        <v>124</v>
      </c>
      <c r="D8" s="191" t="s">
        <v>125</v>
      </c>
      <c r="E8" s="191" t="s">
        <v>24</v>
      </c>
    </row>
    <row r="9" spans="1:42" s="1" customFormat="1" ht="25.5" customHeight="1">
      <c r="A9" s="12" t="s">
        <v>22</v>
      </c>
      <c r="B9" s="12" t="s">
        <v>64</v>
      </c>
      <c r="C9" s="165"/>
      <c r="D9" s="192"/>
      <c r="E9" s="192"/>
    </row>
    <row r="10" spans="1:42" s="1" customFormat="1" ht="45.75" customHeight="1">
      <c r="A10" s="33">
        <v>1079</v>
      </c>
      <c r="B10" s="193" t="s">
        <v>57</v>
      </c>
      <c r="C10" s="194"/>
      <c r="D10" s="115"/>
      <c r="E10" s="119">
        <v>2412</v>
      </c>
    </row>
    <row r="11" spans="1:42" s="7" customFormat="1" ht="47.25" customHeight="1">
      <c r="A11" s="114"/>
      <c r="B11" s="117">
        <v>12003</v>
      </c>
      <c r="C11" s="118" t="s">
        <v>92</v>
      </c>
      <c r="D11" s="115" t="s">
        <v>96</v>
      </c>
      <c r="E11" s="121">
        <v>2412</v>
      </c>
    </row>
    <row r="12" spans="1:42" ht="23.25" customHeight="1">
      <c r="A12" s="120"/>
      <c r="B12" s="190"/>
      <c r="C12" s="190"/>
      <c r="D12" s="116" t="s">
        <v>109</v>
      </c>
      <c r="E12" s="121">
        <v>2412</v>
      </c>
    </row>
    <row r="13" spans="1:42">
      <c r="B13" s="6"/>
      <c r="C13" s="6"/>
      <c r="D13" s="6"/>
      <c r="E13" s="5"/>
    </row>
  </sheetData>
  <mergeCells count="7">
    <mergeCell ref="B12:C12"/>
    <mergeCell ref="D8:D9"/>
    <mergeCell ref="B10:C10"/>
    <mergeCell ref="A6:E6"/>
    <mergeCell ref="A8:B8"/>
    <mergeCell ref="C8:C9"/>
    <mergeCell ref="E8:E9"/>
  </mergeCells>
  <pageMargins left="0" right="0" top="0" bottom="0" header="0" footer="0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4"/>
  <sheetViews>
    <sheetView zoomScaleNormal="100" workbookViewId="0">
      <selection activeCell="B14" sqref="B14"/>
    </sheetView>
  </sheetViews>
  <sheetFormatPr defaultRowHeight="15"/>
  <cols>
    <col min="2" max="2" width="54" customWidth="1"/>
    <col min="3" max="3" width="26.5703125" customWidth="1"/>
    <col min="4" max="4" width="26.85546875" customWidth="1"/>
  </cols>
  <sheetData>
    <row r="1" spans="1:4">
      <c r="D1" s="87" t="s">
        <v>123</v>
      </c>
    </row>
    <row r="2" spans="1:4">
      <c r="D2" s="87" t="s">
        <v>130</v>
      </c>
    </row>
    <row r="3" spans="1:4" ht="16.5">
      <c r="A3" s="105"/>
      <c r="D3" s="87" t="s">
        <v>14</v>
      </c>
    </row>
    <row r="4" spans="1:4" ht="16.5">
      <c r="A4" s="105"/>
    </row>
    <row r="5" spans="1:4" ht="62.25" customHeight="1">
      <c r="A5" s="198" t="s">
        <v>135</v>
      </c>
      <c r="B5" s="198"/>
      <c r="C5" s="198"/>
      <c r="D5" s="198"/>
    </row>
    <row r="6" spans="1:4">
      <c r="A6" s="109"/>
      <c r="B6" s="1"/>
      <c r="C6" s="1"/>
      <c r="D6" s="1"/>
    </row>
    <row r="7" spans="1:4">
      <c r="A7" s="1"/>
      <c r="B7" s="1"/>
      <c r="C7" s="1"/>
      <c r="D7" s="88" t="s">
        <v>81</v>
      </c>
    </row>
    <row r="8" spans="1:4" ht="27">
      <c r="A8" s="39" t="s">
        <v>103</v>
      </c>
      <c r="B8" s="195" t="s">
        <v>112</v>
      </c>
      <c r="C8" s="195" t="s">
        <v>136</v>
      </c>
      <c r="D8" s="39" t="s">
        <v>113</v>
      </c>
    </row>
    <row r="9" spans="1:4" ht="27">
      <c r="A9" s="39" t="s">
        <v>111</v>
      </c>
      <c r="B9" s="195"/>
      <c r="C9" s="195"/>
      <c r="D9" s="39" t="s">
        <v>114</v>
      </c>
    </row>
    <row r="10" spans="1:4">
      <c r="A10" s="110"/>
      <c r="B10" s="195"/>
      <c r="C10" s="195"/>
      <c r="D10" s="39" t="s">
        <v>86</v>
      </c>
    </row>
    <row r="11" spans="1:4">
      <c r="A11" s="196" t="s">
        <v>137</v>
      </c>
      <c r="B11" s="197"/>
      <c r="C11" s="39"/>
      <c r="D11" s="111">
        <v>7428</v>
      </c>
    </row>
    <row r="12" spans="1:4">
      <c r="A12" s="112"/>
      <c r="B12" s="122" t="s">
        <v>115</v>
      </c>
      <c r="C12" s="39"/>
      <c r="D12" s="39"/>
    </row>
    <row r="13" spans="1:4" ht="27">
      <c r="A13" s="39">
        <v>1</v>
      </c>
      <c r="B13" s="110" t="s">
        <v>116</v>
      </c>
      <c r="C13" s="39"/>
      <c r="D13" s="111">
        <v>7428</v>
      </c>
    </row>
    <row r="14" spans="1:4" ht="81">
      <c r="A14" s="39">
        <v>1.7</v>
      </c>
      <c r="B14" s="110" t="s">
        <v>150</v>
      </c>
      <c r="C14" s="39" t="s">
        <v>96</v>
      </c>
      <c r="D14" s="111">
        <v>7428</v>
      </c>
    </row>
  </sheetData>
  <mergeCells count="4">
    <mergeCell ref="B8:B10"/>
    <mergeCell ref="C8:C10"/>
    <mergeCell ref="A11:B11"/>
    <mergeCell ref="A5:D5"/>
  </mergeCells>
  <pageMargins left="0.7" right="0.7" top="0.75" bottom="0.75" header="0.3" footer="0.3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B19" sqref="B19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37.7109375" style="1" bestFit="1" customWidth="1"/>
    <col min="4" max="4" width="49.85546875" style="1" customWidth="1"/>
    <col min="5" max="16384" width="9.140625" style="1"/>
  </cols>
  <sheetData>
    <row r="1" spans="1:3" ht="15" customHeight="1">
      <c r="C1" s="88" t="s">
        <v>107</v>
      </c>
    </row>
    <row r="2" spans="1:3">
      <c r="C2" s="88" t="s">
        <v>148</v>
      </c>
    </row>
    <row r="3" spans="1:3">
      <c r="C3" s="88" t="s">
        <v>0</v>
      </c>
    </row>
    <row r="6" spans="1:3" ht="45" customHeight="1">
      <c r="A6" s="199" t="s">
        <v>138</v>
      </c>
      <c r="B6" s="199"/>
      <c r="C6" s="199"/>
    </row>
    <row r="7" spans="1:3" ht="16.5">
      <c r="A7" s="3"/>
      <c r="B7" s="3"/>
      <c r="C7" s="3"/>
    </row>
    <row r="8" spans="1:3" s="2" customFormat="1" ht="17.25">
      <c r="A8" s="200" t="s">
        <v>97</v>
      </c>
      <c r="B8" s="200"/>
      <c r="C8" s="200"/>
    </row>
    <row r="9" spans="1:3" s="2" customFormat="1" ht="17.25">
      <c r="A9" s="3"/>
      <c r="B9" s="3"/>
      <c r="C9" s="3"/>
    </row>
    <row r="10" spans="1:3" s="2" customFormat="1" ht="17.25">
      <c r="A10" s="46" t="s">
        <v>1</v>
      </c>
      <c r="B10" s="3"/>
      <c r="C10" s="3"/>
    </row>
    <row r="11" spans="1:3" s="2" customFormat="1" ht="17.25"/>
    <row r="12" spans="1:3" s="2" customFormat="1" ht="17.25"/>
    <row r="13" spans="1:3" s="2" customFormat="1" ht="35.25" customHeight="1">
      <c r="A13" s="47" t="s">
        <v>2</v>
      </c>
      <c r="B13" s="47" t="s">
        <v>3</v>
      </c>
      <c r="C13" s="1"/>
    </row>
    <row r="14" spans="1:3" s="2" customFormat="1" ht="25.5" customHeight="1">
      <c r="A14" s="48">
        <v>1079</v>
      </c>
      <c r="B14" s="11" t="s">
        <v>57</v>
      </c>
      <c r="C14" s="1"/>
    </row>
    <row r="15" spans="1:3" s="2" customFormat="1" ht="6.75" customHeight="1">
      <c r="A15" s="49"/>
      <c r="B15" s="1"/>
      <c r="C15" s="1"/>
    </row>
    <row r="16" spans="1:3" s="2" customFormat="1" ht="17.25">
      <c r="A16" s="50" t="s">
        <v>4</v>
      </c>
      <c r="B16" s="1"/>
      <c r="C16" s="1"/>
    </row>
    <row r="17" spans="1:4" s="2" customFormat="1" ht="13.5" customHeight="1">
      <c r="A17" s="49"/>
      <c r="B17" s="1"/>
      <c r="C17" s="1"/>
    </row>
    <row r="18" spans="1:4" s="2" customFormat="1" ht="42" customHeight="1">
      <c r="A18" s="51" t="s">
        <v>5</v>
      </c>
      <c r="B18" s="52">
        <v>1079</v>
      </c>
      <c r="C18" s="94" t="s">
        <v>68</v>
      </c>
    </row>
    <row r="19" spans="1:4" s="2" customFormat="1" ht="17.25">
      <c r="A19" s="11" t="s">
        <v>6</v>
      </c>
      <c r="B19" s="53">
        <v>12003</v>
      </c>
      <c r="C19" s="54" t="s">
        <v>7</v>
      </c>
    </row>
    <row r="20" spans="1:4" s="2" customFormat="1" ht="39.75" customHeight="1">
      <c r="A20" s="11" t="s">
        <v>8</v>
      </c>
      <c r="B20" s="29" t="s">
        <v>92</v>
      </c>
      <c r="C20" s="55"/>
    </row>
    <row r="21" spans="1:4" s="2" customFormat="1" ht="84" customHeight="1">
      <c r="A21" s="11" t="s">
        <v>9</v>
      </c>
      <c r="B21" s="125" t="str">
        <f>'Հավելված 4'!C22</f>
        <v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հիմնադրամի տնօրինությանը՝ որպես կամավոր գույքային վճար</v>
      </c>
      <c r="C21" s="55"/>
    </row>
    <row r="22" spans="1:4" s="2" customFormat="1" ht="24" customHeight="1">
      <c r="A22" s="11" t="s">
        <v>10</v>
      </c>
      <c r="B22" s="122" t="s">
        <v>55</v>
      </c>
      <c r="C22" s="55"/>
    </row>
    <row r="23" spans="1:4" s="2" customFormat="1" ht="39.75" customHeight="1">
      <c r="A23" s="56" t="s">
        <v>11</v>
      </c>
      <c r="B23" s="110" t="s">
        <v>99</v>
      </c>
      <c r="C23" s="55"/>
    </row>
    <row r="24" spans="1:4" s="2" customFormat="1" ht="21.75" customHeight="1">
      <c r="A24" s="57"/>
      <c r="B24" s="58" t="s">
        <v>12</v>
      </c>
      <c r="C24" s="59"/>
    </row>
    <row r="25" spans="1:4" s="2" customFormat="1" ht="18" thickBot="1">
      <c r="A25" s="201" t="s">
        <v>13</v>
      </c>
      <c r="B25" s="202"/>
      <c r="C25" s="35">
        <f>'Հավելված  3'!G13</f>
        <v>7428</v>
      </c>
      <c r="D25" s="5"/>
    </row>
    <row r="27" spans="1:4" ht="45.75" customHeight="1">
      <c r="A27" s="203" t="s">
        <v>140</v>
      </c>
      <c r="B27" s="203"/>
      <c r="C27" s="203"/>
    </row>
    <row r="28" spans="1:4" ht="3.75" customHeight="1">
      <c r="A28" s="3"/>
      <c r="B28" s="3"/>
      <c r="C28" s="3"/>
    </row>
    <row r="29" spans="1:4" ht="16.5">
      <c r="A29" s="3"/>
      <c r="B29" s="3"/>
      <c r="C29" s="3"/>
    </row>
    <row r="30" spans="1:4" ht="16.5">
      <c r="A30" s="200" t="s">
        <v>66</v>
      </c>
      <c r="B30" s="200"/>
      <c r="C30" s="200"/>
    </row>
    <row r="31" spans="1:4" ht="16.5">
      <c r="A31" s="3"/>
      <c r="B31" s="3"/>
      <c r="C31" s="3"/>
    </row>
    <row r="32" spans="1:4" ht="16.5">
      <c r="A32" s="46" t="s">
        <v>1</v>
      </c>
      <c r="B32" s="3"/>
      <c r="C32" s="3"/>
    </row>
    <row r="33" spans="1:3" ht="16.5">
      <c r="A33" s="3"/>
      <c r="B33" s="3"/>
      <c r="C33" s="3"/>
    </row>
    <row r="34" spans="1:3" ht="14.25">
      <c r="A34" s="47" t="s">
        <v>2</v>
      </c>
      <c r="B34" s="47" t="s">
        <v>3</v>
      </c>
    </row>
    <row r="35" spans="1:3">
      <c r="A35" s="48">
        <v>1139</v>
      </c>
      <c r="B35" s="22" t="s">
        <v>41</v>
      </c>
    </row>
    <row r="36" spans="1:3">
      <c r="A36" s="49"/>
    </row>
    <row r="37" spans="1:3" ht="14.25">
      <c r="A37" s="50" t="s">
        <v>4</v>
      </c>
    </row>
    <row r="38" spans="1:3">
      <c r="A38" s="49"/>
    </row>
    <row r="39" spans="1:3" ht="31.5" customHeight="1">
      <c r="A39" s="51" t="s">
        <v>5</v>
      </c>
      <c r="B39" s="52">
        <v>1139</v>
      </c>
      <c r="C39" s="93" t="s">
        <v>69</v>
      </c>
    </row>
    <row r="40" spans="1:3">
      <c r="A40" s="11" t="s">
        <v>6</v>
      </c>
      <c r="B40" s="53">
        <v>11001</v>
      </c>
      <c r="C40" s="54" t="s">
        <v>7</v>
      </c>
    </row>
    <row r="41" spans="1:3">
      <c r="A41" s="11" t="s">
        <v>8</v>
      </c>
      <c r="B41" s="22" t="s">
        <v>41</v>
      </c>
      <c r="C41" s="55"/>
    </row>
    <row r="42" spans="1:3" ht="68.25" customHeight="1">
      <c r="A42" s="11" t="s">
        <v>9</v>
      </c>
      <c r="B42" s="122" t="s">
        <v>133</v>
      </c>
      <c r="C42" s="55"/>
    </row>
    <row r="43" spans="1:3">
      <c r="A43" s="11" t="s">
        <v>10</v>
      </c>
      <c r="B43" s="22" t="s">
        <v>55</v>
      </c>
      <c r="C43" s="55"/>
    </row>
    <row r="44" spans="1:3">
      <c r="A44" s="56" t="s">
        <v>11</v>
      </c>
      <c r="B44" s="30" t="s">
        <v>39</v>
      </c>
      <c r="C44" s="55"/>
    </row>
    <row r="45" spans="1:3">
      <c r="A45" s="57"/>
      <c r="B45" s="58" t="s">
        <v>12</v>
      </c>
      <c r="C45" s="59"/>
    </row>
    <row r="46" spans="1:3" ht="14.25" thickBot="1">
      <c r="A46" s="201" t="s">
        <v>13</v>
      </c>
      <c r="B46" s="202"/>
      <c r="C46" s="73">
        <v>7428</v>
      </c>
    </row>
    <row r="47" spans="1:3">
      <c r="A47" s="11" t="s">
        <v>6</v>
      </c>
      <c r="B47" s="53">
        <v>11001</v>
      </c>
      <c r="C47" s="54" t="s">
        <v>7</v>
      </c>
    </row>
    <row r="48" spans="1:3">
      <c r="A48" s="11" t="s">
        <v>8</v>
      </c>
      <c r="B48" s="22" t="s">
        <v>41</v>
      </c>
      <c r="C48" s="55"/>
    </row>
    <row r="49" spans="1:3" ht="64.5" customHeight="1">
      <c r="A49" s="11" t="s">
        <v>9</v>
      </c>
      <c r="B49" s="122" t="s">
        <v>133</v>
      </c>
      <c r="C49" s="55"/>
    </row>
    <row r="50" spans="1:3">
      <c r="A50" s="11" t="s">
        <v>10</v>
      </c>
      <c r="B50" s="22" t="s">
        <v>55</v>
      </c>
      <c r="C50" s="55"/>
    </row>
    <row r="51" spans="1:3">
      <c r="A51" s="56" t="s">
        <v>11</v>
      </c>
      <c r="B51" s="30" t="s">
        <v>39</v>
      </c>
      <c r="C51" s="55"/>
    </row>
    <row r="52" spans="1:3">
      <c r="A52" s="57"/>
      <c r="B52" s="58" t="s">
        <v>12</v>
      </c>
      <c r="C52" s="59"/>
    </row>
    <row r="53" spans="1:3" ht="14.25" thickBot="1">
      <c r="A53" s="201" t="s">
        <v>13</v>
      </c>
      <c r="B53" s="202"/>
      <c r="C53" s="73">
        <v>-7428</v>
      </c>
    </row>
  </sheetData>
  <mergeCells count="7">
    <mergeCell ref="A6:C6"/>
    <mergeCell ref="A8:C8"/>
    <mergeCell ref="A53:B53"/>
    <mergeCell ref="A30:C30"/>
    <mergeCell ref="A46:B46"/>
    <mergeCell ref="A27:C27"/>
    <mergeCell ref="A25:B25"/>
  </mergeCells>
  <pageMargins left="0" right="0" top="0" bottom="0" header="0" footer="0"/>
  <pageSetup paperSize="9" scale="76" orientation="landscape" verticalDpi="0" r:id="rId1"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B16" sqref="B16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29.42578125" style="1" customWidth="1"/>
    <col min="4" max="4" width="49.85546875" style="1" customWidth="1"/>
    <col min="5" max="16384" width="9.140625" style="1"/>
  </cols>
  <sheetData>
    <row r="1" spans="1:3" ht="15" customHeight="1">
      <c r="C1" s="88" t="s">
        <v>118</v>
      </c>
    </row>
    <row r="2" spans="1:3">
      <c r="C2" s="88" t="s">
        <v>148</v>
      </c>
    </row>
    <row r="3" spans="1:3">
      <c r="C3" s="88" t="s">
        <v>0</v>
      </c>
    </row>
    <row r="4" spans="1:3">
      <c r="C4" s="9"/>
    </row>
    <row r="8" spans="1:3" ht="45" customHeight="1">
      <c r="A8" s="199" t="s">
        <v>139</v>
      </c>
      <c r="B8" s="199"/>
      <c r="C8" s="199"/>
    </row>
    <row r="10" spans="1:3" s="2" customFormat="1" ht="17.25">
      <c r="A10" s="200" t="s">
        <v>99</v>
      </c>
      <c r="B10" s="200"/>
      <c r="C10" s="200"/>
    </row>
    <row r="11" spans="1:3" s="2" customFormat="1" ht="17.25">
      <c r="A11" s="3"/>
      <c r="B11" s="3"/>
      <c r="C11" s="3"/>
    </row>
    <row r="12" spans="1:3" s="2" customFormat="1" ht="17.25">
      <c r="A12" s="46" t="s">
        <v>60</v>
      </c>
      <c r="B12" s="3"/>
      <c r="C12" s="3"/>
    </row>
    <row r="13" spans="1:3" s="2" customFormat="1" ht="17.25"/>
    <row r="14" spans="1:3" s="2" customFormat="1" ht="17.25"/>
    <row r="15" spans="1:3" s="2" customFormat="1" ht="24" customHeight="1">
      <c r="A15" s="47" t="s">
        <v>2</v>
      </c>
      <c r="B15" s="47" t="s">
        <v>3</v>
      </c>
      <c r="C15" s="1"/>
    </row>
    <row r="16" spans="1:3" s="2" customFormat="1" ht="25.5" customHeight="1">
      <c r="A16" s="48">
        <v>1079</v>
      </c>
      <c r="B16" s="11" t="s">
        <v>57</v>
      </c>
      <c r="C16" s="1"/>
    </row>
    <row r="17" spans="1:4" s="2" customFormat="1" ht="6.75" customHeight="1">
      <c r="A17" s="49"/>
      <c r="B17" s="1"/>
      <c r="C17" s="1"/>
    </row>
    <row r="18" spans="1:4" s="2" customFormat="1" ht="17.25">
      <c r="A18" s="50" t="s">
        <v>4</v>
      </c>
      <c r="B18" s="1"/>
      <c r="C18" s="1"/>
    </row>
    <row r="19" spans="1:4" s="2" customFormat="1" ht="13.5" customHeight="1">
      <c r="A19" s="49"/>
      <c r="B19" s="1"/>
      <c r="C19" s="1"/>
    </row>
    <row r="20" spans="1:4" s="2" customFormat="1" ht="45" customHeight="1">
      <c r="A20" s="51" t="s">
        <v>5</v>
      </c>
      <c r="B20" s="52">
        <v>1079</v>
      </c>
      <c r="C20" s="94" t="s">
        <v>68</v>
      </c>
    </row>
    <row r="21" spans="1:4" s="2" customFormat="1" ht="17.25">
      <c r="A21" s="11" t="s">
        <v>6</v>
      </c>
      <c r="B21" s="53">
        <v>12003</v>
      </c>
      <c r="C21" s="54" t="s">
        <v>7</v>
      </c>
    </row>
    <row r="22" spans="1:4" s="2" customFormat="1" ht="45" customHeight="1">
      <c r="A22" s="11" t="s">
        <v>8</v>
      </c>
      <c r="B22" s="29" t="s">
        <v>92</v>
      </c>
      <c r="C22" s="55"/>
    </row>
    <row r="23" spans="1:4" s="2" customFormat="1" ht="80.45" customHeight="1">
      <c r="A23" s="11" t="s">
        <v>9</v>
      </c>
      <c r="B23" s="126" t="str">
        <f>'Հավելված  7'!B21</f>
        <v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հիմնադրամի տնօրինությանը՝ որպես կամավոր գույքային վճար</v>
      </c>
      <c r="C23" s="55"/>
    </row>
    <row r="24" spans="1:4" s="2" customFormat="1" ht="17.25" customHeight="1">
      <c r="A24" s="11" t="s">
        <v>10</v>
      </c>
      <c r="B24" s="22" t="s">
        <v>55</v>
      </c>
      <c r="C24" s="55"/>
    </row>
    <row r="25" spans="1:4" s="2" customFormat="1" ht="36" customHeight="1">
      <c r="A25" s="56" t="s">
        <v>141</v>
      </c>
      <c r="B25" s="29" t="s">
        <v>99</v>
      </c>
      <c r="C25" s="55"/>
    </row>
    <row r="26" spans="1:4" s="2" customFormat="1" ht="21.75" customHeight="1">
      <c r="A26" s="57"/>
      <c r="B26" s="58" t="s">
        <v>12</v>
      </c>
      <c r="C26" s="59"/>
    </row>
    <row r="27" spans="1:4" s="2" customFormat="1" ht="18" thickBot="1">
      <c r="A27" s="201" t="s">
        <v>13</v>
      </c>
      <c r="B27" s="202"/>
      <c r="C27" s="72">
        <v>7428</v>
      </c>
      <c r="D27" s="5"/>
    </row>
    <row r="28" spans="1:4" s="2" customFormat="1" ht="17.25">
      <c r="A28" s="123"/>
      <c r="B28" s="123"/>
      <c r="C28" s="124"/>
      <c r="D28" s="5"/>
    </row>
    <row r="30" spans="1:4" ht="33" customHeight="1">
      <c r="A30" s="204" t="s">
        <v>143</v>
      </c>
      <c r="B30" s="203"/>
      <c r="C30" s="203"/>
    </row>
    <row r="31" spans="1:4" ht="16.5">
      <c r="A31" s="3"/>
      <c r="B31" s="3"/>
      <c r="C31" s="3"/>
    </row>
    <row r="32" spans="1:4" ht="16.5">
      <c r="A32" s="200" t="s">
        <v>66</v>
      </c>
      <c r="B32" s="200"/>
      <c r="C32" s="200"/>
    </row>
    <row r="33" spans="1:3" ht="16.5">
      <c r="A33" s="3"/>
      <c r="B33" s="3"/>
      <c r="C33" s="3"/>
    </row>
    <row r="34" spans="1:3" ht="16.5">
      <c r="A34" s="46" t="s">
        <v>60</v>
      </c>
      <c r="B34" s="3"/>
      <c r="C34" s="3"/>
    </row>
    <row r="35" spans="1:3" ht="17.25">
      <c r="C35" s="2"/>
    </row>
    <row r="36" spans="1:3" ht="16.5">
      <c r="A36" s="47" t="s">
        <v>2</v>
      </c>
      <c r="B36" s="47" t="s">
        <v>3</v>
      </c>
      <c r="C36" s="3"/>
    </row>
    <row r="37" spans="1:3" ht="16.5">
      <c r="A37" s="48">
        <v>1139</v>
      </c>
      <c r="B37" s="22" t="s">
        <v>41</v>
      </c>
      <c r="C37" s="3"/>
    </row>
    <row r="38" spans="1:3" ht="16.5">
      <c r="A38" s="49"/>
      <c r="C38" s="3"/>
    </row>
    <row r="39" spans="1:3" ht="16.5">
      <c r="A39" s="50" t="s">
        <v>4</v>
      </c>
      <c r="C39" s="3"/>
    </row>
    <row r="40" spans="1:3" ht="16.5">
      <c r="A40" s="49"/>
      <c r="C40" s="3"/>
    </row>
    <row r="41" spans="1:3" ht="48.75" customHeight="1">
      <c r="A41" s="51" t="s">
        <v>5</v>
      </c>
      <c r="B41" s="52">
        <v>1139</v>
      </c>
      <c r="C41" s="93" t="s">
        <v>69</v>
      </c>
    </row>
    <row r="42" spans="1:3" ht="16.5" customHeight="1">
      <c r="A42" s="11" t="s">
        <v>6</v>
      </c>
      <c r="B42" s="53">
        <v>11001</v>
      </c>
      <c r="C42" s="54" t="s">
        <v>7</v>
      </c>
    </row>
    <row r="43" spans="1:3" ht="16.5" customHeight="1">
      <c r="A43" s="11" t="s">
        <v>8</v>
      </c>
      <c r="B43" s="22" t="s">
        <v>41</v>
      </c>
      <c r="C43" s="55"/>
    </row>
    <row r="44" spans="1:3" ht="64.5" customHeight="1">
      <c r="A44" s="11" t="s">
        <v>9</v>
      </c>
      <c r="B44" s="122" t="s">
        <v>133</v>
      </c>
      <c r="C44" s="55"/>
    </row>
    <row r="45" spans="1:3" ht="16.5" customHeight="1">
      <c r="A45" s="11" t="s">
        <v>10</v>
      </c>
      <c r="B45" s="22" t="s">
        <v>55</v>
      </c>
      <c r="C45" s="55"/>
    </row>
    <row r="46" spans="1:3" ht="16.5" customHeight="1">
      <c r="A46" s="56" t="s">
        <v>11</v>
      </c>
      <c r="B46" s="30" t="s">
        <v>39</v>
      </c>
      <c r="C46" s="55"/>
    </row>
    <row r="47" spans="1:3" ht="16.5" customHeight="1">
      <c r="A47" s="57"/>
      <c r="B47" s="58" t="s">
        <v>12</v>
      </c>
      <c r="C47" s="59"/>
    </row>
    <row r="48" spans="1:3" ht="16.5" customHeight="1" thickBot="1">
      <c r="A48" s="201" t="s">
        <v>13</v>
      </c>
      <c r="B48" s="202"/>
      <c r="C48" s="73">
        <v>7428</v>
      </c>
    </row>
    <row r="49" spans="1:3" ht="16.5" customHeight="1">
      <c r="A49" s="11" t="s">
        <v>6</v>
      </c>
      <c r="B49" s="53">
        <v>11001</v>
      </c>
      <c r="C49" s="54" t="s">
        <v>7</v>
      </c>
    </row>
    <row r="50" spans="1:3" ht="16.5" customHeight="1">
      <c r="A50" s="11" t="s">
        <v>8</v>
      </c>
      <c r="B50" s="22" t="s">
        <v>41</v>
      </c>
      <c r="C50" s="55"/>
    </row>
    <row r="51" spans="1:3" ht="60.75" customHeight="1">
      <c r="A51" s="11" t="s">
        <v>9</v>
      </c>
      <c r="B51" s="122" t="s">
        <v>133</v>
      </c>
      <c r="C51" s="55"/>
    </row>
    <row r="52" spans="1:3" ht="16.5" customHeight="1">
      <c r="A52" s="11" t="s">
        <v>10</v>
      </c>
      <c r="B52" s="22" t="s">
        <v>55</v>
      </c>
      <c r="C52" s="55"/>
    </row>
    <row r="53" spans="1:3" ht="16.5" customHeight="1">
      <c r="A53" s="56" t="s">
        <v>11</v>
      </c>
      <c r="B53" s="30" t="s">
        <v>39</v>
      </c>
      <c r="C53" s="55"/>
    </row>
    <row r="54" spans="1:3" ht="16.5" customHeight="1">
      <c r="A54" s="57"/>
      <c r="B54" s="58" t="s">
        <v>12</v>
      </c>
      <c r="C54" s="59"/>
    </row>
    <row r="55" spans="1:3" ht="16.5" customHeight="1" thickBot="1">
      <c r="A55" s="201" t="s">
        <v>13</v>
      </c>
      <c r="B55" s="202"/>
      <c r="C55" s="73">
        <v>-7428</v>
      </c>
    </row>
  </sheetData>
  <mergeCells count="7">
    <mergeCell ref="A8:C8"/>
    <mergeCell ref="A10:C10"/>
    <mergeCell ref="A55:B55"/>
    <mergeCell ref="A32:C32"/>
    <mergeCell ref="A48:B48"/>
    <mergeCell ref="A30:C30"/>
    <mergeCell ref="A27:B27"/>
  </mergeCells>
  <pageMargins left="0" right="0" top="0" bottom="0" header="0" footer="0"/>
  <pageSetup paperSize="9" scale="81" orientation="landscape" verticalDpi="0" r:id="rId1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D35"/>
  <sheetViews>
    <sheetView tabSelected="1" zoomScaleNormal="100" workbookViewId="0">
      <selection activeCell="C13" sqref="C13"/>
    </sheetView>
  </sheetViews>
  <sheetFormatPr defaultRowHeight="15"/>
  <cols>
    <col min="1" max="1" width="5.140625" customWidth="1"/>
    <col min="2" max="2" width="44.85546875" customWidth="1"/>
    <col min="3" max="3" width="18.5703125" customWidth="1"/>
    <col min="4" max="4" width="32" customWidth="1"/>
  </cols>
  <sheetData>
    <row r="1" spans="1:4">
      <c r="A1" s="88"/>
      <c r="D1" s="88" t="s">
        <v>122</v>
      </c>
    </row>
    <row r="2" spans="1:4">
      <c r="A2" s="76" t="s">
        <v>102</v>
      </c>
      <c r="D2" s="88" t="s">
        <v>148</v>
      </c>
    </row>
    <row r="3" spans="1:4">
      <c r="A3" s="76" t="s">
        <v>75</v>
      </c>
      <c r="D3" s="88" t="s">
        <v>0</v>
      </c>
    </row>
    <row r="4" spans="1:4">
      <c r="A4" s="76"/>
    </row>
    <row r="5" spans="1:4">
      <c r="A5" s="95"/>
    </row>
    <row r="6" spans="1:4">
      <c r="A6" s="76"/>
    </row>
    <row r="7" spans="1:4" ht="17.25" customHeight="1">
      <c r="A7" s="205" t="s">
        <v>142</v>
      </c>
      <c r="B7" s="205"/>
      <c r="C7" s="205"/>
      <c r="D7" s="205"/>
    </row>
    <row r="8" spans="1:4" ht="41.25" customHeight="1">
      <c r="A8" s="205"/>
      <c r="B8" s="205"/>
      <c r="C8" s="205"/>
      <c r="D8" s="205"/>
    </row>
    <row r="10" spans="1:4" ht="15.75" thickBot="1">
      <c r="D10" s="88" t="s">
        <v>81</v>
      </c>
    </row>
    <row r="11" spans="1:4" ht="72" thickBot="1">
      <c r="A11" s="101" t="s">
        <v>103</v>
      </c>
      <c r="B11" s="102" t="s">
        <v>104</v>
      </c>
      <c r="C11" s="103" t="s">
        <v>108</v>
      </c>
      <c r="D11" s="103" t="s">
        <v>105</v>
      </c>
    </row>
    <row r="12" spans="1:4" ht="24" customHeight="1" thickBot="1">
      <c r="A12" s="99">
        <v>1</v>
      </c>
      <c r="B12" s="127" t="s">
        <v>109</v>
      </c>
      <c r="C12" s="128">
        <v>2412</v>
      </c>
      <c r="D12" s="127" t="s">
        <v>106</v>
      </c>
    </row>
    <row r="13" spans="1:4" ht="49.5" customHeight="1" thickBot="1">
      <c r="A13" s="99">
        <v>2</v>
      </c>
      <c r="B13" s="127" t="s">
        <v>110</v>
      </c>
      <c r="C13" s="128">
        <v>5016</v>
      </c>
      <c r="D13" s="127" t="s">
        <v>95</v>
      </c>
    </row>
    <row r="14" spans="1:4" ht="25.5" customHeight="1" thickBot="1">
      <c r="A14" s="100"/>
      <c r="B14" s="129" t="s">
        <v>87</v>
      </c>
      <c r="C14" s="130">
        <v>7428</v>
      </c>
      <c r="D14" s="131"/>
    </row>
    <row r="15" spans="1:4" ht="17.25">
      <c r="A15" s="2"/>
    </row>
    <row r="16" spans="1:4" ht="17.25">
      <c r="A16" s="2"/>
    </row>
    <row r="17" spans="1:1" ht="17.25">
      <c r="A17" s="96"/>
    </row>
    <row r="18" spans="1:1" ht="17.25">
      <c r="A18" s="96"/>
    </row>
    <row r="19" spans="1:1" ht="17.25">
      <c r="A19" s="96"/>
    </row>
    <row r="20" spans="1:1" ht="17.25">
      <c r="A20" s="2"/>
    </row>
    <row r="21" spans="1:1" ht="17.25">
      <c r="A21" s="2"/>
    </row>
    <row r="22" spans="1:1" ht="17.25">
      <c r="A22" s="2"/>
    </row>
    <row r="23" spans="1:1" ht="17.25">
      <c r="A23" s="2"/>
    </row>
    <row r="24" spans="1:1" ht="17.25">
      <c r="A24" s="2"/>
    </row>
    <row r="25" spans="1:1" ht="17.25">
      <c r="A25" s="2"/>
    </row>
    <row r="26" spans="1:1" ht="17.25">
      <c r="A26" s="2"/>
    </row>
    <row r="27" spans="1:1" ht="17.25">
      <c r="A27" s="2"/>
    </row>
    <row r="28" spans="1:1" ht="17.25">
      <c r="A28" s="2"/>
    </row>
    <row r="29" spans="1:1" ht="17.25">
      <c r="A29" s="2"/>
    </row>
    <row r="30" spans="1:1" ht="17.25">
      <c r="A30" s="2"/>
    </row>
    <row r="31" spans="1:1" ht="17.25">
      <c r="A31" s="2"/>
    </row>
    <row r="32" spans="1:1" ht="17.25">
      <c r="A32" s="2"/>
    </row>
    <row r="33" spans="1:1" ht="17.25">
      <c r="A33" s="2"/>
    </row>
    <row r="34" spans="1:1" ht="17.25">
      <c r="A34" s="2"/>
    </row>
    <row r="35" spans="1:1" ht="17.25">
      <c r="A35" s="2"/>
    </row>
  </sheetData>
  <mergeCells count="1">
    <mergeCell ref="A7:D8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Հավելված 1</vt:lpstr>
      <vt:lpstr>Հավելված 2</vt:lpstr>
      <vt:lpstr>Հավելված  3</vt:lpstr>
      <vt:lpstr>Հավելված 4</vt:lpstr>
      <vt:lpstr>Հավելված  5</vt:lpstr>
      <vt:lpstr>Հավելված 6</vt:lpstr>
      <vt:lpstr>Հավելված  7</vt:lpstr>
      <vt:lpstr>Հավելված 8</vt:lpstr>
      <vt:lpstr>Հավելված 9</vt:lpstr>
      <vt:lpstr>'Հավելված 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</dc:creator>
  <cp:keywords>https:/mul-spm.gov.am/tasks/docs/attachment.php?id=99874&amp;fn=Havelvac++%284%29.xlsx&amp;out=1&amp;token=829243059e5f4c866a29</cp:keywords>
  <cp:lastModifiedBy>Narine</cp:lastModifiedBy>
  <cp:lastPrinted>2020-11-25T13:46:54Z</cp:lastPrinted>
  <dcterms:created xsi:type="dcterms:W3CDTF">2019-04-12T06:09:14Z</dcterms:created>
  <dcterms:modified xsi:type="dcterms:W3CDTF">2020-12-09T10:23:57Z</dcterms:modified>
</cp:coreProperties>
</file>