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325" windowHeight="9600" activeTab="6"/>
  </bookViews>
  <sheets>
    <sheet name="Հավելված 1" sheetId="7" r:id="rId1"/>
    <sheet name="Հավելված  2" sheetId="18" r:id="rId2"/>
    <sheet name="Հավելված 3" sheetId="15" r:id="rId3"/>
    <sheet name="Հավելված 4" sheetId="20" r:id="rId4"/>
    <sheet name="Հավելված 5" sheetId="9" r:id="rId5"/>
    <sheet name="Հավելված 6" sheetId="10" r:id="rId6"/>
    <sheet name="Հավելված 7" sheetId="17" r:id="rId7"/>
  </sheets>
  <definedNames>
    <definedName name="_xlnm.Print_Area" localSheetId="2">'Հավելված 3'!$A$1:$H$41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0"/>
  <c r="F34" i="15"/>
  <c r="H25"/>
  <c r="H26"/>
  <c r="G7" i="17"/>
  <c r="G9"/>
  <c r="G10"/>
  <c r="G12"/>
  <c r="D28" i="9"/>
  <c r="D28" i="10" s="1"/>
  <c r="C28" i="9"/>
  <c r="C28" i="10" s="1"/>
  <c r="D35" i="9"/>
  <c r="D35" i="10" s="1"/>
  <c r="C35" i="9"/>
  <c r="C35" i="10" s="1"/>
  <c r="D16" i="20"/>
  <c r="D15" s="1"/>
  <c r="E18"/>
  <c r="E16" s="1"/>
  <c r="E15" s="1"/>
  <c r="D18"/>
  <c r="H27" i="15"/>
  <c r="G27"/>
  <c r="G26" s="1"/>
  <c r="G25" s="1"/>
  <c r="H42"/>
  <c r="G42"/>
  <c r="D9" i="18"/>
  <c r="D11"/>
  <c r="H13"/>
  <c r="D13"/>
  <c r="E15" i="7"/>
  <c r="D15"/>
  <c r="E22"/>
  <c r="D22"/>
  <c r="B8" i="17"/>
  <c r="B32" i="9"/>
  <c r="B32" i="10"/>
  <c r="B31"/>
  <c r="B30"/>
  <c r="B24"/>
  <c r="B22"/>
  <c r="B31" i="9"/>
  <c r="B30"/>
  <c r="B24"/>
  <c r="B23"/>
  <c r="B22"/>
  <c r="F20" i="15"/>
  <c r="G11" i="17"/>
  <c r="G8"/>
  <c r="G6" l="1"/>
  <c r="C18" i="20" l="1"/>
  <c r="D13"/>
  <c r="H11" i="18"/>
  <c r="H9" s="1"/>
  <c r="E13" i="20" l="1"/>
  <c r="E14" i="7" l="1"/>
  <c r="E13" s="1"/>
  <c r="B25" i="10" l="1"/>
  <c r="B21"/>
  <c r="B33"/>
  <c r="B25" i="9"/>
  <c r="B33"/>
  <c r="H40" i="15"/>
  <c r="H39" s="1"/>
  <c r="H38" s="1"/>
  <c r="H36" s="1"/>
  <c r="H34" s="1"/>
  <c r="H32" s="1"/>
  <c r="D14" i="7" l="1"/>
  <c r="D13" s="1"/>
  <c r="G40" i="15" l="1"/>
  <c r="G39" s="1"/>
  <c r="G38" s="1"/>
  <c r="G36" s="1"/>
  <c r="G34" s="1"/>
  <c r="G32" s="1"/>
  <c r="B21" i="9"/>
  <c r="H30" i="15" l="1"/>
  <c r="G24" l="1"/>
  <c r="G22" s="1"/>
  <c r="G20" s="1"/>
  <c r="G19" s="1"/>
  <c r="G16" s="1"/>
  <c r="H24"/>
  <c r="H22" s="1"/>
  <c r="H20" s="1"/>
  <c r="H19" s="1"/>
  <c r="H16" s="1"/>
  <c r="G30"/>
  <c r="G14" l="1"/>
  <c r="G12" s="1"/>
  <c r="G11" s="1"/>
  <c r="H14"/>
  <c r="H12" s="1"/>
  <c r="H11" s="1"/>
</calcChain>
</file>

<file path=xl/sharedStrings.xml><?xml version="1.0" encoding="utf-8"?>
<sst xmlns="http://schemas.openxmlformats.org/spreadsheetml/2006/main" count="219" uniqueCount="139">
  <si>
    <t>ՄԱՍ 2. ՊԵՏԱԿԱՆ ՄԱՐՄՆԻ ԳԾՈՎ ԱՐԴՅՈՒՆՔԱՅԻՆ (ԿԱՏԱՐՈՂԱԿԱՆ) ՑՈՒՑԱՆԻՇՆԵՐԸ</t>
  </si>
  <si>
    <t>Ծրագրի դասիչը</t>
  </si>
  <si>
    <t>Ծրագրի անվանումը</t>
  </si>
  <si>
    <t>Ծրագրի միջոցառումները</t>
  </si>
  <si>
    <t>Ծրագրի դասիչը՝</t>
  </si>
  <si>
    <t>Միջոցառման դասիչը՝</t>
  </si>
  <si>
    <t xml:space="preserve"> Տարի </t>
  </si>
  <si>
    <t>Միջոցառման անվանումը՝</t>
  </si>
  <si>
    <t>Նկարագրությունը՝</t>
  </si>
  <si>
    <t>Միջոցառման տեսակը՝</t>
  </si>
  <si>
    <t xml:space="preserve">Միջոցառումն իրականացնողի անվանումը </t>
  </si>
  <si>
    <t>Արդյունքի չափորոշիչներ</t>
  </si>
  <si>
    <t>Միջոցառման վրա կատարվող ծախսը (հազար դրամ)</t>
  </si>
  <si>
    <t>___________  ___-ի N _______ -Ն    որոշման</t>
  </si>
  <si>
    <t>Ծրագրի անվանումը՝</t>
  </si>
  <si>
    <t>Ծրագրի նպատակը՝</t>
  </si>
  <si>
    <t>Վերջնական արդյունքի նկարագրությունը՝</t>
  </si>
  <si>
    <t>Ծրագրի միջոցառումներ</t>
  </si>
  <si>
    <t>Ծրագիր</t>
  </si>
  <si>
    <t xml:space="preserve"> Գործառական դասիչը</t>
  </si>
  <si>
    <t xml:space="preserve"> Ծրագրային դասիչը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</si>
  <si>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</si>
  <si>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 xml:space="preserve"> Տարի</t>
  </si>
  <si>
    <t xml:space="preserve"> Բաժին</t>
  </si>
  <si>
    <t xml:space="preserve"> Խումբ</t>
  </si>
  <si>
    <t xml:space="preserve"> Ծրագիր</t>
  </si>
  <si>
    <t xml:space="preserve"> Միջոցա ռում</t>
  </si>
  <si>
    <t xml:space="preserve"> այդ թվում`</t>
  </si>
  <si>
    <t xml:space="preserve"> 01</t>
  </si>
  <si>
    <t xml:space="preserve"> ԸՆԴԱՄԵՆԸ ԾԱԽՍԵՐ</t>
  </si>
  <si>
    <t xml:space="preserve"> այդ թվում` բյուջետային ծախսերի տնտեսագիտական դասակարգման հոդվածներ</t>
  </si>
  <si>
    <t>հազար դրամ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</si>
  <si>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</si>
  <si>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</si>
  <si>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</si>
  <si>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>Պետական գույքի կառավարում</t>
  </si>
  <si>
    <t xml:space="preserve">Պետական գույքի համալիր և արդյունավետ կառավարման ապահովում  </t>
  </si>
  <si>
    <t>Պետական գույքի կառավարման արդյունավետության բարձրացում</t>
  </si>
  <si>
    <t>ՄԱՍ 1. ՊԵՏԱԿԱՆ ՄԱՐՄՆԻ ԳԾՈՎ ԱՐԴՅՈՒՆՔԱՅԻՆ (ԿԱՏԱՐՈՂԱԿԱՆ) ՑՈՒՑԱՆԻՇՆԵՐԸ</t>
  </si>
  <si>
    <t xml:space="preserve"> ԸՆԴՀԱՆՈՒՐ ԲՆՈՒՅԹԻ ՀԱՆՐԱՅԻՆ ԾԱՌԱՅՈՒԹՅՈՒՆՆԵՐ</t>
  </si>
  <si>
    <t>Պետական  գույքի կառավարում</t>
  </si>
  <si>
    <t>այդ թվում` ըստ կատարողների</t>
  </si>
  <si>
    <t>Միջոցառում</t>
  </si>
  <si>
    <t>Դաս</t>
  </si>
  <si>
    <r>
      <t xml:space="preserve"> ԸՆԴԱՄԵՆԸ ԾԱԽՍԵՐ                                                                            </t>
    </r>
    <r>
      <rPr>
        <sz val="11"/>
        <rFont val="GHEA Grapalat"/>
        <family val="3"/>
      </rPr>
      <t>այդ թվում`</t>
    </r>
  </si>
  <si>
    <t xml:space="preserve">Ցուցանիշների փոփոխությունը(ավելացումները նշված են դրական նշանով,նվազեցումները` փակագծերում)  </t>
  </si>
  <si>
    <t xml:space="preserve"> ՀՀ տարածքային կառավարման և ենթակառուցվածքների նախարարություն </t>
  </si>
  <si>
    <t xml:space="preserve">ՀՀ  տարածքային կառավարման և ենթակառուցվածքների նախարարություն </t>
  </si>
  <si>
    <t>ՀՀ տարածքային կառավարման և ենթակառուցվածքների նախարարության պետական գույքի կառավարման կոմիտե</t>
  </si>
  <si>
    <t xml:space="preserve">ՀՀ  տարածքային կառավարման և ենթակառուցվածքների նախարարության պետական գույքի կառավարման կոմիտե </t>
  </si>
  <si>
    <t xml:space="preserve">___________  ___-ի N _______ -Ն    </t>
  </si>
  <si>
    <t xml:space="preserve">Ցուցանիշների փոփոխությունը (ավելացումները նշված են դրական նշանով)  </t>
  </si>
  <si>
    <t>ՀՀ տարածքային կառավարման և ենթակառուցվածքների նախարարություն</t>
  </si>
  <si>
    <t>Ինն ամիս</t>
  </si>
  <si>
    <r>
      <t xml:space="preserve">«ՀԱՅԱՍՏԱՆԻ ՀԱՆՐԱՊԵՏՈՒԹՅԱՆ 2020 ԹՎԱԿԱՆԻ ՊԵՏԱԿԱՆ ԲՅՈՒՋԵԻ ՄԱՍԻՆ» ՀԱՅԱՍՏԱՆԻ ՀԱՆՐԱՊԵՏՈՒԹՅԱՆ ՕՐԵՆՔԻ N 1 ՀԱՎԵԼՎԱԾԻ N  2 ԱՂՅՈՒՍԱԿՈՒՄ ԵՎ   ՀԱՅԱՍՏԱՆԻ ՀԱՆՐԱՊԵՏՈՒԹՅԱՆ ԿԱՌԱՎԱՐՈՒԹՅԱՆ 2019 ԹՎԱԿԱՆԻ ԴԵԿՏԵՄԲԵՐԻ 26-Ի N 1919-Ն ՈՐՈՇՄԱՆ N 5 ՀԱՎԵԼՎԱԾԻ N  1 ԱՂՅՈՒՍԱԿՈՒՄ  ԿԱՏԱՐՎՈՂ </t>
    </r>
    <r>
      <rPr>
        <b/>
        <sz val="11"/>
        <rFont val="GHEA Grapalat"/>
        <family val="3"/>
      </rPr>
      <t>ՓՈՓՈԽՈՒԹՅՈՒՆԸ ԵՎ ԼՐԱՑՈՒՄԸ</t>
    </r>
  </si>
  <si>
    <t xml:space="preserve">ՀՀ կառավարության 2020 թվականի </t>
  </si>
  <si>
    <t>ՀԱՅԱՍՏԱՆԻ ՀԱՆՐԱՊԵՏՈՒԹՅԱՆ ԿԱՌԱՎԱՐՈՒԹՅԱՆ 2019 ԹՎԱԿԱՆԻ ԴԵԿՏԵՄԲԵՐԻ 26-Ի N 1919-Ն ՈՐՈՇՄԱՆ N 3 ԵՎ 4 ՀԱՎԵԼՎԱԾՆԵՐՈՒՄ  ԿԱՏԱՐՎՈՂ  ՓՈՓՈԽՈՒԹՅՈՒՆՆԵՐԸ ԵՎ ԼՐԱՑՈՒՄՆԵՐԸ</t>
  </si>
  <si>
    <t>ՀԱՅԱՍՏԱՆԻ ՀԱՆՐԱՊԵՏՈՒԹՅԱՆ ԿԱՌԱՎԱՐՈՒԹՅԱՆ 2019 ԹՎԱԿԱՆԻ ԴԵԿՏԵՄԲԵՐԻ 26-Ի ԹԻՎ 1919-Ն ՈՐՈՇՄԱՆ N9 ՀԱՎԵԼՎԱԾԻ  9.8 ԱՂՅՈՒՍԱԿՈՒՄ ԿԱՏԱՐՎՈՂ ԼՐԱՑՈՒՄԸ</t>
  </si>
  <si>
    <t>ՀԱՅԱՍՏԱՆԻ ՀԱՆՐԱՊԵՏՈՒԹՅԱՆ ԿԱՌԱՎԱՐՈՒԹՅԱՆ 2019 ԹՎԱԿԱՆԻ ԴԵԿՏԵՄԲԵՐԻ 26-Ի ԹԻՎ 1919-Ն ՈՐՈՇՄԱՆ N9.1 ՀԱՎԵԼՎԱԾԻ  9.1.34 ԱՂՅՈՒՍԱԿՈՒՄ ԿԱՏԱՐՎՈՂ ԼՐԱՑՈՒՄԸ</t>
  </si>
  <si>
    <t>ՀՀ  կառավարության 2020 թվականի</t>
  </si>
  <si>
    <t>__________-ի N____-Ն որոշման</t>
  </si>
  <si>
    <t>(հազ. դրամ)</t>
  </si>
  <si>
    <t>Ցուցանիշների փոփոխությունը (ավելացումները նշված են դրական նշանով)</t>
  </si>
  <si>
    <t>01</t>
  </si>
  <si>
    <t>Հավելված N1</t>
  </si>
  <si>
    <t xml:space="preserve"> Բյուջետային հատկացումների գլխավոր կարգադրիչների, ծրագրերի և միջոցառումների անվանումները</t>
  </si>
  <si>
    <t>ԸՆԴԱՄԵՆԸ</t>
  </si>
  <si>
    <t>Պետական գույքի կառավարման կոմիտեի տեխնիկական հագեցվածության բարելավում</t>
  </si>
  <si>
    <t>Պետական գույքի կառավարման կոմիտեի աշխատանքային պայմանների բարելավման համար վարչական սարքավորումների ձեռքբերում</t>
  </si>
  <si>
    <t>Պետական մարմինների կողմից օգտագործվող ոչ ֆինանսական ակտիվների հետ գործառնություններ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</si>
  <si>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</si>
  <si>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 xml:space="preserve"> Օրենսդիր և գործադիր մարմինների պետական կառավարում</t>
  </si>
  <si>
    <t>ՀԻՄՆԱԿԱՆ ՄԻՋՈՑՆԵՐ</t>
  </si>
  <si>
    <t>03</t>
  </si>
  <si>
    <t>Ընդհանուր բնույթի այլ ծառայություններ</t>
  </si>
  <si>
    <t>ՈՉ ՖԻՆԱՆՍԱԿԱՆ ԱԿՏԻՎՆԵՐԻ ԳԾՈՎ ԾԱԽՍԵՐ</t>
  </si>
  <si>
    <t>ՄԵՔԵՆԱՆԵՐ և ՍԱՐՔԱՎՈՐՈՒՄՆԵՐ</t>
  </si>
  <si>
    <t>-Վարչական սարքավորումներ</t>
  </si>
  <si>
    <t>ԸՆԹԱՑԻԿ ԾԱԽՍԵՐ</t>
  </si>
  <si>
    <t>դրամ</t>
  </si>
  <si>
    <t>գհ</t>
  </si>
  <si>
    <t>Դաս N 03</t>
  </si>
  <si>
    <t>ՀՀտարածքային կառավարման և ենթակառուցվածքների նախարարության պետական գույքի կառավարման
կոմիտե</t>
  </si>
  <si>
    <t xml:space="preserve">Բաժին N 01 </t>
  </si>
  <si>
    <t>Կոդը</t>
  </si>
  <si>
    <t>Անվանումը</t>
  </si>
  <si>
    <t>Գնման
ձևը</t>
  </si>
  <si>
    <t xml:space="preserve"> Չափման
միավորը</t>
  </si>
  <si>
    <t>Միավորի գինը</t>
  </si>
  <si>
    <t>Քանակը</t>
  </si>
  <si>
    <t>Գումարը, (հազար դրամով)</t>
  </si>
  <si>
    <t xml:space="preserve"> ՄԱՍ I. ԱՊՐԱՆՔՆԵՐ</t>
  </si>
  <si>
    <t>հատ</t>
  </si>
  <si>
    <t>ՀԱՅԱՍՏԱՆԻ ՀԱՆՐԱՊԵՏՈՒԹՅԱՆ ԿԱՌԱՎԱՐՈՒԹՅԱՆ 2019 ԹՎԱԿԱՆԻ ԴԵԿՏԵՄԲԵՐԻ 26-Ի ԹԻՎ 1919-Ն ՈՐՈՇՄԱՆ N10 ՀԱՎԵԼՎԱԾ</t>
  </si>
  <si>
    <t>Ծրագրային դասիչ</t>
  </si>
  <si>
    <t>Բյուջետային գլխավոր կարգադրիչների, ծրագրերի, միջոցառումների և ուղղությունների անվանումները</t>
  </si>
  <si>
    <t>Ընդամենը,</t>
  </si>
  <si>
    <t>այդ թվում՝</t>
  </si>
  <si>
    <t>Կառուցման
աշխատանքներ</t>
  </si>
  <si>
    <t>Վերակառուցման,
վերանորոգման և
վերականգնման
աշխատանքներ</t>
  </si>
  <si>
    <t>Նախագծահե-
տազոտական,
գեոդեզիա-
քարտեզագրա-
կան աշխա-
տանքներ</t>
  </si>
  <si>
    <t>Ոչ
ֆինանսական
այլ ակտիվների
ձեռքբերում</t>
  </si>
  <si>
    <t xml:space="preserve">ԸՆԴԱՄԵՆԸ </t>
  </si>
  <si>
    <t xml:space="preserve">այդ թվում՝ </t>
  </si>
  <si>
    <t>«ՀԱՅԱՍՏԱՆԻ ՀԱՆՐԱՊԵՏՈՒԹՅԱՆ 2020 ԹՎԱԿԱՆԻ ՊԵՏԱԿԱՆ ԲՅՈՒՋԵԻ ՄԱՍԻՆ» ՀԱՅԱՍՏԱՆԻ ՀԱՆՐԱՊԵՏՈՒԹՅԱՆ ՕՐԵՆՔԻ N 1 ՀԱՎԵԼՎԱԾԻ N  3 ԱՂՅՈՒՍԱԿՈՒՄ  ԿԱՏԱՐՎՈՂ ՓՈՓՈԽՈՒԹՅՈՒՆԸ</t>
  </si>
  <si>
    <t>ՀՀ ՏԱՐԱԾՔԱՅԻՆ ԿԱՌԱՎԱՐՄԱՆ ԵՎ ԵՆԹԱԿԱՌՈՒՑՎԱԾՔՆԵՐԻ ՆԱԽԱՐԱՐՈՒԹՅՈՒՆ</t>
  </si>
  <si>
    <t>այդ թվում`</t>
  </si>
  <si>
    <t>Հավելված N2</t>
  </si>
  <si>
    <r>
      <t xml:space="preserve">  ՀԱՅԱՍՏԱՆԻ ՀԱՆՐԱՊԵՏՈՒԹՅԱՆ ԿԱՌԱՎԱՐՈՒԹՅԱՆ 2019 ԹՎԱԿԱՆԻ ԴԵԿՏԵՄԲԵՐԻ 26-Ի N 1919-Ն ՈՐՈՇՄԱՆ N 5 ՀԱՎԵԼՎԱԾԻ N  2 ԱՂՅՈՒՍԱԿՈՒՄ  ԿԱՏԱՐՎՈՂ </t>
    </r>
    <r>
      <rPr>
        <b/>
        <sz val="11"/>
        <rFont val="GHEA Grapalat"/>
        <family val="3"/>
      </rPr>
      <t xml:space="preserve">ՓՈՓՈԽՈՒԹՅՈՒՆԸ </t>
    </r>
  </si>
  <si>
    <t xml:space="preserve"> Բյուջետային  գլխավոր կարգադրիչների, ծրագրերի, միջոցառումների, միջոցառումները կատարող պետական մարմինների և ուղղությունների անվանումները</t>
  </si>
  <si>
    <t>այդ թվում՝ ըստ կատարողների</t>
  </si>
  <si>
    <t>Հավելված  N 6</t>
  </si>
  <si>
    <t>Հավելված  N 3</t>
  </si>
  <si>
    <t>Հավելված N4</t>
  </si>
  <si>
    <t>Պետական գույքի կառավարման համակարգման՝ խորհրդատվության և մոնիտորինգի ծառայություններ</t>
  </si>
  <si>
    <t xml:space="preserve"> Ծառայությունների մատուցում</t>
  </si>
  <si>
    <t>ԾԱՌԱՅՈՒԹՅՈՒՆՆԵՐԻ ԵՎ ԱՊՐԱՆՔՆԵՐԻ ՁԵՌՔԲԵՐՈՒՄ</t>
  </si>
  <si>
    <t>-Էներգետիկ ծառայություններ</t>
  </si>
  <si>
    <t>Հավելված  N 5</t>
  </si>
  <si>
    <t xml:space="preserve">Հավելված  N7 </t>
  </si>
  <si>
    <t xml:space="preserve">Խումբ N 03 </t>
  </si>
  <si>
    <t>Ընդհանուր բնույթի այլ ծառայութուններ</t>
  </si>
  <si>
    <t>1079           11001</t>
  </si>
  <si>
    <t xml:space="preserve"> ՄԱՍ III. ԾԱՌԱՅՈՒԹՅՈՒՆՆԵՐ</t>
  </si>
  <si>
    <t>65311100-1</t>
  </si>
  <si>
    <t>Էլեկտրականության բաշխում</t>
  </si>
  <si>
    <t>ՄԱ</t>
  </si>
  <si>
    <t>1079           31001</t>
  </si>
  <si>
    <t>30211280-1</t>
  </si>
  <si>
    <t>համակարգիչ ամբողջը մեկում</t>
  </si>
  <si>
    <t>30216110-1</t>
  </si>
  <si>
    <t>սկաներներ համակարգիչների համար</t>
  </si>
  <si>
    <t>32332100-1</t>
  </si>
  <si>
    <t>ձայանգրիչ, ձայնագրելու և վերարտադրելու հնարավորությամբ</t>
  </si>
  <si>
    <t>32422100-1</t>
  </si>
  <si>
    <t>ցանցային համակարգի կոշտ սկավառակ</t>
  </si>
  <si>
    <t>32333200-1</t>
  </si>
  <si>
    <t>տեսագրող սարքեր</t>
  </si>
  <si>
    <t xml:space="preserve">Պետական գույքի հաշվառում, գույքագրում, աճուրդների կազմակերպում, մասնավորեցվող գույքի վերաբերյալ տեղեկատվության հրապարակում
</t>
  </si>
</sst>
</file>

<file path=xl/styles.xml><?xml version="1.0" encoding="utf-8"?>
<styleSheet xmlns="http://schemas.openxmlformats.org/spreadsheetml/2006/main">
  <numFmts count="11">
    <numFmt numFmtId="43" formatCode="_-* #,##0.00\ _դ_ր_._-;\-* #,##0.00\ _դ_ր_._-;_-* &quot;-&quot;??\ _դ_ր_._-;_-@_-"/>
    <numFmt numFmtId="164" formatCode="_(* #,##0.00_);_(* \(#,##0.00\);_(* &quot;-&quot;??_);_(@_)"/>
    <numFmt numFmtId="165" formatCode="_-* #,##0.00_р_._-;\-* #,##0.00_р_._-;_-* &quot;-&quot;??_р_._-;_-@_-"/>
    <numFmt numFmtId="166" formatCode="#,##0.0"/>
    <numFmt numFmtId="167" formatCode="_ * #,##0_)\ &quot;$&quot;_ ;_ * \(#,##0\)\ &quot;$&quot;_ ;_ * &quot;-&quot;_)\ &quot;$&quot;_ ;_ @_ "/>
    <numFmt numFmtId="168" formatCode="##,##0.0;\(##,##0.0\);\-"/>
    <numFmt numFmtId="169" formatCode="##,##0.00;\(##,##0.00\);\-"/>
    <numFmt numFmtId="170" formatCode="_-* #,##0.00\ _ _-;\-* #,##0.00\ _ _-;_-* &quot;-&quot;??\ _ _-;_-@_-"/>
    <numFmt numFmtId="171" formatCode="_-* #,##0.0\ _դ_ր_._-;\-* #,##0.0\ _դ_ր_._-;_-* &quot;-&quot;??\ _դ_ր_._-;_-@_-"/>
    <numFmt numFmtId="172" formatCode="##,##0;\(##,##0\);\-"/>
    <numFmt numFmtId="173" formatCode="_-* #,##0\ _դ_ր_._-;\-* #,##0\ _դ_ր_._-;_-* &quot;-&quot;??\ _դ_ր_._-;_-@_-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GHEA Grapalat"/>
      <family val="3"/>
    </font>
    <font>
      <b/>
      <sz val="10"/>
      <color theme="1"/>
      <name val="GHEA Grapalat"/>
      <family val="3"/>
    </font>
    <font>
      <sz val="11"/>
      <color theme="1"/>
      <name val="Calibri"/>
      <family val="2"/>
      <charset val="1"/>
      <scheme val="minor"/>
    </font>
    <font>
      <sz val="12"/>
      <color theme="1"/>
      <name val="GHEA Grapalat"/>
      <family val="3"/>
    </font>
    <font>
      <sz val="11"/>
      <color theme="1"/>
      <name val="GHEA Grapalat"/>
      <family val="3"/>
    </font>
    <font>
      <sz val="11"/>
      <color theme="1"/>
      <name val="Calibri"/>
      <family val="2"/>
      <scheme val="minor"/>
    </font>
    <font>
      <sz val="10"/>
      <name val="Times Armenian"/>
      <family val="1"/>
    </font>
    <font>
      <sz val="10"/>
      <name val="Arial Armenian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8"/>
      <name val="Arial Armenian"/>
      <family val="2"/>
    </font>
    <font>
      <sz val="10"/>
      <color indexed="8"/>
      <name val="MS Sans Serif"/>
      <family val="2"/>
      <charset val="204"/>
    </font>
    <font>
      <sz val="8"/>
      <name val="GHEA Grapalat"/>
      <family val="2"/>
    </font>
    <font>
      <b/>
      <sz val="10"/>
      <name val="GHEA Grapalat"/>
      <family val="3"/>
    </font>
    <font>
      <sz val="10"/>
      <name val="GHEA Grapalat"/>
      <family val="3"/>
    </font>
    <font>
      <b/>
      <sz val="11"/>
      <color theme="1"/>
      <name val="GHEA Grapalat"/>
      <family val="3"/>
    </font>
    <font>
      <b/>
      <sz val="11"/>
      <name val="GHEA Grapalat"/>
      <family val="3"/>
    </font>
    <font>
      <i/>
      <sz val="10"/>
      <color theme="1"/>
      <name val="GHEA Grapalat"/>
      <family val="3"/>
    </font>
    <font>
      <sz val="12"/>
      <name val="GHEA Grapalat"/>
      <family val="3"/>
    </font>
    <font>
      <b/>
      <sz val="12"/>
      <name val="GHEA Grapalat"/>
      <family val="3"/>
    </font>
    <font>
      <sz val="11"/>
      <name val="GHEA Grapalat"/>
      <family val="3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color rgb="FF000000"/>
      <name val="GHEA Mariam"/>
      <family val="3"/>
    </font>
    <font>
      <sz val="10"/>
      <color rgb="FF000000"/>
      <name val="GHEA Grapalat"/>
      <family val="3"/>
    </font>
    <font>
      <sz val="10"/>
      <color rgb="FFFF0000"/>
      <name val="GHEA Grapalat"/>
      <family val="3"/>
    </font>
    <font>
      <b/>
      <u/>
      <sz val="12"/>
      <name val="GHEA Grapalat"/>
      <family val="3"/>
    </font>
    <font>
      <b/>
      <i/>
      <sz val="10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38">
    <xf numFmtId="0" fontId="0" fillId="0" borderId="0"/>
    <xf numFmtId="0" fontId="4" fillId="0" borderId="0"/>
    <xf numFmtId="0" fontId="8" fillId="0" borderId="0"/>
    <xf numFmtId="0" fontId="9" fillId="0" borderId="0"/>
    <xf numFmtId="0" fontId="7" fillId="0" borderId="0"/>
    <xf numFmtId="0" fontId="10" fillId="0" borderId="0"/>
    <xf numFmtId="0" fontId="1" fillId="0" borderId="0"/>
    <xf numFmtId="0" fontId="11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" fillId="0" borderId="0"/>
    <xf numFmtId="0" fontId="9" fillId="0" borderId="0"/>
    <xf numFmtId="0" fontId="1" fillId="0" borderId="0"/>
    <xf numFmtId="0" fontId="14" fillId="0" borderId="0"/>
    <xf numFmtId="9" fontId="9" fillId="0" borderId="0" applyFont="0" applyFill="0" applyBorder="0" applyAlignment="0" applyProtection="0"/>
    <xf numFmtId="0" fontId="15" fillId="0" borderId="0"/>
    <xf numFmtId="0" fontId="9" fillId="0" borderId="0"/>
    <xf numFmtId="0" fontId="11" fillId="0" borderId="0"/>
    <xf numFmtId="0" fontId="15" fillId="0" borderId="0"/>
    <xf numFmtId="165" fontId="9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6" fillId="0" borderId="0">
      <alignment horizontal="left" vertical="top" wrapText="1"/>
    </xf>
    <xf numFmtId="168" fontId="16" fillId="0" borderId="0" applyFill="0" applyBorder="0" applyProtection="0">
      <alignment horizontal="right" vertical="top"/>
    </xf>
    <xf numFmtId="0" fontId="25" fillId="0" borderId="0"/>
    <xf numFmtId="43" fontId="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43" fontId="7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5" fillId="0" borderId="0" xfId="0" applyFont="1" applyAlignment="1"/>
    <xf numFmtId="0" fontId="2" fillId="2" borderId="1" xfId="0" applyFont="1" applyFill="1" applyBorder="1" applyAlignment="1">
      <alignment vertical="center" wrapText="1"/>
    </xf>
    <xf numFmtId="0" fontId="17" fillId="2" borderId="10" xfId="25" applyFont="1" applyFill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2" xfId="0" applyFont="1" applyBorder="1" applyAlignment="1">
      <alignment vertical="top" wrapText="1"/>
    </xf>
    <xf numFmtId="0" fontId="18" fillId="2" borderId="10" xfId="25" applyFont="1" applyFill="1" applyBorder="1" applyAlignment="1">
      <alignment horizontal="left" vertical="top" wrapText="1"/>
    </xf>
    <xf numFmtId="0" fontId="2" fillId="0" borderId="12" xfId="0" applyFont="1" applyBorder="1" applyAlignment="1">
      <alignment horizontal="center" vertical="center" wrapText="1"/>
    </xf>
    <xf numFmtId="49" fontId="17" fillId="2" borderId="10" xfId="25" applyNumberFormat="1" applyFont="1" applyFill="1" applyBorder="1" applyAlignment="1">
      <alignment horizontal="left" vertical="top" wrapText="1"/>
    </xf>
    <xf numFmtId="0" fontId="20" fillId="0" borderId="0" xfId="0" applyFont="1"/>
    <xf numFmtId="0" fontId="3" fillId="2" borderId="1" xfId="0" applyFont="1" applyFill="1" applyBorder="1" applyAlignment="1">
      <alignment vertical="top" wrapText="1"/>
    </xf>
    <xf numFmtId="0" fontId="21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justify"/>
    </xf>
    <xf numFmtId="0" fontId="17" fillId="0" borderId="0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1" fillId="2" borderId="1" xfId="0" applyFont="1" applyFill="1" applyBorder="1" applyAlignment="1">
      <alignment horizontal="left" vertical="top" wrapText="1"/>
    </xf>
    <xf numFmtId="0" fontId="2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2" fillId="2" borderId="0" xfId="25" applyFont="1" applyFill="1">
      <alignment horizontal="left" vertical="top" wrapText="1"/>
    </xf>
    <xf numFmtId="0" fontId="22" fillId="2" borderId="0" xfId="25" applyFont="1" applyFill="1" applyAlignment="1">
      <alignment horizontal="left" vertical="top" wrapText="1"/>
    </xf>
    <xf numFmtId="0" fontId="18" fillId="2" borderId="0" xfId="25" applyFont="1" applyFill="1" applyAlignment="1">
      <alignment horizontal="left" vertical="top" wrapText="1"/>
    </xf>
    <xf numFmtId="0" fontId="18" fillId="2" borderId="10" xfId="25" applyFont="1" applyFill="1" applyBorder="1" applyAlignment="1">
      <alignment horizontal="center" vertical="center" wrapText="1"/>
    </xf>
    <xf numFmtId="0" fontId="22" fillId="2" borderId="10" xfId="25" applyFont="1" applyFill="1" applyBorder="1" applyAlignment="1">
      <alignment horizontal="center" vertical="top" wrapText="1"/>
    </xf>
    <xf numFmtId="0" fontId="20" fillId="0" borderId="12" xfId="0" applyFont="1" applyBorder="1" applyAlignment="1">
      <alignment horizontal="left" vertical="center" wrapText="1"/>
    </xf>
    <xf numFmtId="0" fontId="18" fillId="2" borderId="10" xfId="25" applyFont="1" applyFill="1" applyBorder="1">
      <alignment horizontal="left" vertical="top" wrapText="1"/>
    </xf>
    <xf numFmtId="0" fontId="18" fillId="2" borderId="12" xfId="25" applyFont="1" applyFill="1" applyBorder="1">
      <alignment horizontal="left" vertical="top" wrapText="1"/>
    </xf>
    <xf numFmtId="0" fontId="17" fillId="2" borderId="12" xfId="25" applyFont="1" applyFill="1" applyBorder="1" applyAlignment="1">
      <alignment horizontal="left" vertical="top" wrapText="1"/>
    </xf>
    <xf numFmtId="0" fontId="2" fillId="2" borderId="10" xfId="25" applyFont="1" applyFill="1" applyBorder="1" applyAlignment="1">
      <alignment horizontal="left" vertical="top" wrapText="1"/>
    </xf>
    <xf numFmtId="0" fontId="18" fillId="2" borderId="12" xfId="25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18" fillId="2" borderId="12" xfId="25" applyFont="1" applyFill="1" applyBorder="1" applyAlignment="1">
      <alignment horizontal="center" vertical="center" wrapText="1"/>
    </xf>
    <xf numFmtId="168" fontId="18" fillId="2" borderId="12" xfId="26" applyNumberFormat="1" applyFont="1" applyFill="1" applyBorder="1" applyAlignment="1">
      <alignment horizontal="center" vertical="center" wrapText="1"/>
    </xf>
    <xf numFmtId="168" fontId="18" fillId="2" borderId="10" xfId="26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top" wrapText="1"/>
    </xf>
    <xf numFmtId="169" fontId="18" fillId="2" borderId="12" xfId="26" applyNumberFormat="1" applyFont="1" applyFill="1" applyBorder="1" applyAlignment="1">
      <alignment horizontal="center" vertical="center"/>
    </xf>
    <xf numFmtId="0" fontId="2" fillId="2" borderId="0" xfId="0" applyFont="1" applyFill="1"/>
    <xf numFmtId="0" fontId="6" fillId="2" borderId="0" xfId="0" applyFont="1" applyFill="1"/>
    <xf numFmtId="0" fontId="20" fillId="2" borderId="0" xfId="0" applyFont="1" applyFill="1"/>
    <xf numFmtId="0" fontId="5" fillId="2" borderId="0" xfId="0" applyFont="1" applyFill="1"/>
    <xf numFmtId="0" fontId="2" fillId="2" borderId="0" xfId="0" applyFont="1" applyFill="1" applyAlignment="1">
      <alignment horizontal="justify"/>
    </xf>
    <xf numFmtId="0" fontId="2" fillId="2" borderId="1" xfId="0" applyFont="1" applyFill="1" applyBorder="1" applyAlignment="1">
      <alignment horizontal="left" vertical="center" wrapText="1"/>
    </xf>
    <xf numFmtId="0" fontId="23" fillId="2" borderId="0" xfId="25" applyFont="1" applyFill="1" applyAlignment="1">
      <alignment horizontal="center" vertical="top" wrapText="1"/>
    </xf>
    <xf numFmtId="0" fontId="5" fillId="0" borderId="0" xfId="0" applyFont="1" applyFill="1" applyAlignment="1">
      <alignment horizontal="right"/>
    </xf>
    <xf numFmtId="0" fontId="2" fillId="2" borderId="12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center" wrapText="1"/>
    </xf>
    <xf numFmtId="0" fontId="2" fillId="0" borderId="2" xfId="0" applyFont="1" applyBorder="1" applyAlignment="1">
      <alignment vertical="top" wrapText="1"/>
    </xf>
    <xf numFmtId="0" fontId="28" fillId="0" borderId="0" xfId="0" applyFont="1"/>
    <xf numFmtId="0" fontId="6" fillId="0" borderId="0" xfId="0" applyFont="1" applyAlignment="1">
      <alignment horizontal="right"/>
    </xf>
    <xf numFmtId="0" fontId="2" fillId="0" borderId="0" xfId="0" applyFont="1" applyBorder="1"/>
    <xf numFmtId="0" fontId="6" fillId="0" borderId="0" xfId="0" applyFont="1" applyAlignment="1">
      <alignment horizontal="center"/>
    </xf>
    <xf numFmtId="0" fontId="19" fillId="0" borderId="0" xfId="0" applyFont="1" applyFill="1" applyAlignment="1">
      <alignment wrapText="1"/>
    </xf>
    <xf numFmtId="0" fontId="29" fillId="0" borderId="0" xfId="0" applyFont="1"/>
    <xf numFmtId="0" fontId="2" fillId="0" borderId="0" xfId="0" applyFont="1" applyBorder="1" applyAlignment="1">
      <alignment horizontal="right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/>
    </xf>
    <xf numFmtId="0" fontId="0" fillId="0" borderId="12" xfId="0" applyBorder="1"/>
    <xf numFmtId="0" fontId="2" fillId="0" borderId="8" xfId="0" applyFont="1" applyBorder="1" applyAlignment="1">
      <alignment horizontal="center" vertical="top" wrapText="1"/>
    </xf>
    <xf numFmtId="0" fontId="3" fillId="0" borderId="12" xfId="0" applyFont="1" applyBorder="1" applyAlignment="1">
      <alignment vertical="top" wrapText="1"/>
    </xf>
    <xf numFmtId="166" fontId="2" fillId="2" borderId="12" xfId="0" applyNumberFormat="1" applyFont="1" applyFill="1" applyBorder="1" applyAlignment="1">
      <alignment horizontal="center" wrapText="1"/>
    </xf>
    <xf numFmtId="0" fontId="0" fillId="2" borderId="12" xfId="0" applyFill="1" applyBorder="1"/>
    <xf numFmtId="0" fontId="2" fillId="2" borderId="7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wrapText="1"/>
    </xf>
    <xf numFmtId="0" fontId="0" fillId="2" borderId="0" xfId="0" applyFill="1"/>
    <xf numFmtId="0" fontId="0" fillId="2" borderId="12" xfId="0" applyFill="1" applyBorder="1" applyAlignment="1">
      <alignment vertical="center"/>
    </xf>
    <xf numFmtId="0" fontId="21" fillId="2" borderId="12" xfId="0" applyFont="1" applyFill="1" applyBorder="1" applyAlignment="1">
      <alignment wrapText="1"/>
    </xf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 applyAlignment="1"/>
    <xf numFmtId="0" fontId="21" fillId="0" borderId="12" xfId="0" applyFont="1" applyBorder="1" applyAlignment="1">
      <alignment vertical="top" wrapText="1"/>
    </xf>
    <xf numFmtId="0" fontId="3" fillId="0" borderId="12" xfId="0" applyFont="1" applyBorder="1" applyAlignment="1">
      <alignment wrapText="1"/>
    </xf>
    <xf numFmtId="0" fontId="2" fillId="0" borderId="12" xfId="0" applyFont="1" applyBorder="1" applyAlignment="1"/>
    <xf numFmtId="0" fontId="2" fillId="0" borderId="12" xfId="0" applyFont="1" applyBorder="1" applyAlignment="1">
      <alignment wrapText="1"/>
    </xf>
    <xf numFmtId="0" fontId="2" fillId="0" borderId="0" xfId="0" applyFont="1" applyBorder="1" applyAlignment="1">
      <alignment vertical="top" wrapText="1"/>
    </xf>
    <xf numFmtId="49" fontId="28" fillId="0" borderId="12" xfId="0" applyNumberFormat="1" applyFont="1" applyBorder="1" applyAlignment="1">
      <alignment wrapText="1"/>
    </xf>
    <xf numFmtId="49" fontId="18" fillId="2" borderId="10" xfId="25" applyNumberFormat="1" applyFont="1" applyFill="1" applyBorder="1" applyAlignment="1">
      <alignment horizontal="left" vertical="top" wrapText="1"/>
    </xf>
    <xf numFmtId="166" fontId="30" fillId="2" borderId="12" xfId="0" applyNumberFormat="1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49" fontId="17" fillId="0" borderId="12" xfId="0" applyNumberFormat="1" applyFont="1" applyFill="1" applyBorder="1" applyAlignment="1">
      <alignment horizontal="center" vertical="center" textRotation="90" wrapText="1"/>
    </xf>
    <xf numFmtId="166" fontId="17" fillId="0" borderId="12" xfId="0" applyNumberFormat="1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textRotation="90" wrapText="1"/>
    </xf>
    <xf numFmtId="0" fontId="23" fillId="0" borderId="12" xfId="0" applyNumberFormat="1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left" vertical="center" wrapText="1"/>
    </xf>
    <xf numFmtId="168" fontId="17" fillId="2" borderId="12" xfId="26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 textRotation="90"/>
    </xf>
    <xf numFmtId="0" fontId="2" fillId="0" borderId="7" xfId="0" applyFont="1" applyBorder="1" applyAlignment="1">
      <alignment horizontal="center" vertical="top" wrapText="1"/>
    </xf>
    <xf numFmtId="0" fontId="2" fillId="0" borderId="12" xfId="0" applyFont="1" applyBorder="1" applyAlignment="1">
      <alignment vertical="top"/>
    </xf>
    <xf numFmtId="0" fontId="32" fillId="0" borderId="12" xfId="0" applyFont="1" applyBorder="1" applyAlignment="1">
      <alignment vertical="top" wrapText="1"/>
    </xf>
    <xf numFmtId="168" fontId="3" fillId="2" borderId="12" xfId="0" applyNumberFormat="1" applyFont="1" applyFill="1" applyBorder="1" applyAlignment="1">
      <alignment vertical="top" wrapText="1"/>
    </xf>
    <xf numFmtId="0" fontId="3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172" fontId="18" fillId="2" borderId="12" xfId="26" applyNumberFormat="1" applyFont="1" applyFill="1" applyBorder="1" applyAlignment="1">
      <alignment horizontal="center" vertical="center" wrapText="1"/>
    </xf>
    <xf numFmtId="168" fontId="18" fillId="2" borderId="10" xfId="26" quotePrefix="1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8" fillId="0" borderId="12" xfId="0" applyFont="1" applyBorder="1"/>
    <xf numFmtId="0" fontId="2" fillId="0" borderId="0" xfId="0" applyFont="1" applyAlignment="1">
      <alignment horizontal="right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9" fillId="0" borderId="0" xfId="0" applyFont="1" applyFill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49" fontId="17" fillId="0" borderId="6" xfId="0" applyNumberFormat="1" applyFont="1" applyFill="1" applyBorder="1" applyAlignment="1">
      <alignment horizontal="center" vertical="center" wrapText="1"/>
    </xf>
    <xf numFmtId="49" fontId="17" fillId="0" borderId="8" xfId="0" applyNumberFormat="1" applyFont="1" applyFill="1" applyBorder="1" applyAlignment="1">
      <alignment horizontal="center" vertical="center" wrapText="1"/>
    </xf>
    <xf numFmtId="0" fontId="17" fillId="0" borderId="9" xfId="0" applyNumberFormat="1" applyFont="1" applyFill="1" applyBorder="1" applyAlignment="1">
      <alignment horizontal="center" vertical="center" wrapText="1"/>
    </xf>
    <xf numFmtId="0" fontId="17" fillId="0" borderId="11" xfId="0" applyNumberFormat="1" applyFont="1" applyFill="1" applyBorder="1" applyAlignment="1">
      <alignment horizontal="center" vertical="center" wrapText="1"/>
    </xf>
    <xf numFmtId="166" fontId="17" fillId="2" borderId="9" xfId="0" applyNumberFormat="1" applyFont="1" applyFill="1" applyBorder="1" applyAlignment="1">
      <alignment horizontal="center" vertical="center" wrapText="1"/>
    </xf>
    <xf numFmtId="166" fontId="17" fillId="2" borderId="11" xfId="0" applyNumberFormat="1" applyFont="1" applyFill="1" applyBorder="1" applyAlignment="1">
      <alignment horizontal="center" vertical="center" wrapText="1"/>
    </xf>
    <xf numFmtId="166" fontId="17" fillId="0" borderId="6" xfId="0" applyNumberFormat="1" applyFont="1" applyFill="1" applyBorder="1" applyAlignment="1">
      <alignment horizontal="center" vertical="center"/>
    </xf>
    <xf numFmtId="166" fontId="17" fillId="0" borderId="7" xfId="0" applyNumberFormat="1" applyFont="1" applyFill="1" applyBorder="1" applyAlignment="1">
      <alignment horizontal="center" vertical="center"/>
    </xf>
    <xf numFmtId="166" fontId="17" fillId="0" borderId="8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23" fillId="2" borderId="0" xfId="25" applyFont="1" applyFill="1" applyAlignment="1">
      <alignment horizontal="center" vertical="top" wrapText="1"/>
    </xf>
    <xf numFmtId="0" fontId="18" fillId="2" borderId="6" xfId="25" applyFont="1" applyFill="1" applyBorder="1" applyAlignment="1">
      <alignment horizontal="center" vertical="center" wrapText="1"/>
    </xf>
    <xf numFmtId="0" fontId="18" fillId="2" borderId="7" xfId="25" applyFont="1" applyFill="1" applyBorder="1" applyAlignment="1">
      <alignment horizontal="center" vertical="center" wrapText="1"/>
    </xf>
    <xf numFmtId="0" fontId="18" fillId="2" borderId="8" xfId="25" applyFont="1" applyFill="1" applyBorder="1" applyAlignment="1">
      <alignment horizontal="center" vertical="center" wrapText="1"/>
    </xf>
    <xf numFmtId="0" fontId="18" fillId="2" borderId="9" xfId="25" applyFont="1" applyFill="1" applyBorder="1" applyAlignment="1">
      <alignment horizontal="center" vertical="center" wrapText="1"/>
    </xf>
    <xf numFmtId="0" fontId="18" fillId="2" borderId="11" xfId="25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/>
    </xf>
    <xf numFmtId="0" fontId="20" fillId="0" borderId="0" xfId="0" applyFont="1" applyFill="1" applyAlignment="1">
      <alignment horizontal="center" wrapText="1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19" fillId="2" borderId="0" xfId="0" applyFont="1" applyFill="1" applyAlignment="1">
      <alignment horizontal="center"/>
    </xf>
    <xf numFmtId="0" fontId="20" fillId="0" borderId="15" xfId="0" applyFont="1" applyBorder="1" applyAlignment="1">
      <alignment horizontal="center" wrapText="1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wrapText="1"/>
    </xf>
    <xf numFmtId="0" fontId="6" fillId="0" borderId="12" xfId="0" applyFont="1" applyBorder="1" applyAlignment="1"/>
    <xf numFmtId="0" fontId="6" fillId="0" borderId="12" xfId="0" applyFont="1" applyBorder="1" applyAlignment="1">
      <alignment horizontal="center" wrapText="1"/>
    </xf>
    <xf numFmtId="0" fontId="6" fillId="0" borderId="12" xfId="0" applyFont="1" applyBorder="1"/>
    <xf numFmtId="4" fontId="6" fillId="2" borderId="12" xfId="0" applyNumberFormat="1" applyFont="1" applyFill="1" applyBorder="1" applyAlignment="1"/>
    <xf numFmtId="0" fontId="6" fillId="2" borderId="12" xfId="0" applyFont="1" applyFill="1" applyBorder="1"/>
    <xf numFmtId="0" fontId="6" fillId="0" borderId="12" xfId="0" applyFont="1" applyBorder="1" applyAlignment="1">
      <alignment wrapText="1"/>
    </xf>
    <xf numFmtId="0" fontId="6" fillId="0" borderId="12" xfId="0" applyFont="1" applyBorder="1" applyAlignment="1">
      <alignment vertical="center"/>
    </xf>
    <xf numFmtId="166" fontId="6" fillId="2" borderId="0" xfId="0" applyNumberFormat="1" applyFont="1" applyFill="1" applyAlignment="1">
      <alignment horizontal="center" vertical="center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2" borderId="12" xfId="0" applyFont="1" applyFill="1" applyBorder="1" applyAlignment="1">
      <alignment horizontal="center" vertical="center"/>
    </xf>
    <xf numFmtId="171" fontId="6" fillId="2" borderId="12" xfId="37" applyNumberFormat="1" applyFont="1" applyFill="1" applyBorder="1"/>
    <xf numFmtId="173" fontId="6" fillId="2" borderId="12" xfId="37" applyNumberFormat="1" applyFont="1" applyFill="1" applyBorder="1"/>
    <xf numFmtId="0" fontId="6" fillId="2" borderId="12" xfId="0" applyFont="1" applyFill="1" applyBorder="1" applyAlignment="1">
      <alignment vertical="center"/>
    </xf>
    <xf numFmtId="0" fontId="6" fillId="2" borderId="12" xfId="0" applyFont="1" applyFill="1" applyBorder="1" applyAlignment="1">
      <alignment wrapText="1"/>
    </xf>
    <xf numFmtId="171" fontId="6" fillId="2" borderId="12" xfId="37" applyNumberFormat="1" applyFont="1" applyFill="1" applyBorder="1" applyAlignment="1">
      <alignment vertical="center"/>
    </xf>
    <xf numFmtId="173" fontId="6" fillId="2" borderId="12" xfId="37" applyNumberFormat="1" applyFont="1" applyFill="1" applyBorder="1" applyAlignment="1">
      <alignment vertical="center"/>
    </xf>
    <xf numFmtId="171" fontId="6" fillId="2" borderId="12" xfId="37" applyNumberFormat="1" applyFont="1" applyFill="1" applyBorder="1" applyAlignment="1">
      <alignment horizontal="left" vertical="center"/>
    </xf>
  </cellXfs>
  <cellStyles count="38">
    <cellStyle name="_artabyuje" xfId="7"/>
    <cellStyle name="Comma" xfId="37" builtinId="3"/>
    <cellStyle name="Comma 2" xfId="8"/>
    <cellStyle name="Comma 2 2" xfId="9"/>
    <cellStyle name="Comma 2 2 2" xfId="33"/>
    <cellStyle name="Comma 2 2 3" xfId="30"/>
    <cellStyle name="Comma 2 3" xfId="28"/>
    <cellStyle name="Comma 3" xfId="10"/>
    <cellStyle name="Comma 3 2" xfId="34"/>
    <cellStyle name="Comma 3 3" xfId="31"/>
    <cellStyle name="Comma 4" xfId="11"/>
    <cellStyle name="Comma 4 2" xfId="32"/>
    <cellStyle name="Comma 5" xfId="12"/>
    <cellStyle name="Comma 5 2" xfId="35"/>
    <cellStyle name="Comma 6" xfId="29"/>
    <cellStyle name="Comma 7" xfId="13"/>
    <cellStyle name="Normal" xfId="0" builtinId="0"/>
    <cellStyle name="Normal 11" xfId="14"/>
    <cellStyle name="Normal 2" xfId="3"/>
    <cellStyle name="Normal 2 2" xfId="15"/>
    <cellStyle name="Normal 2 2 2" xfId="5"/>
    <cellStyle name="Normal 3" xfId="2"/>
    <cellStyle name="Normal 3 2" xfId="36"/>
    <cellStyle name="Normal 4" xfId="1"/>
    <cellStyle name="Normal 5" xfId="6"/>
    <cellStyle name="Normal 5 2" xfId="4"/>
    <cellStyle name="Normal 6" xfId="16"/>
    <cellStyle name="Normal 7" xfId="17"/>
    <cellStyle name="Normal 8" xfId="25"/>
    <cellStyle name="Normal 9" xfId="27"/>
    <cellStyle name="Percent 2" xfId="18"/>
    <cellStyle name="SN_241" xfId="26"/>
    <cellStyle name="Style 1" xfId="19"/>
    <cellStyle name="Обычный 2" xfId="20"/>
    <cellStyle name="Обычный 3" xfId="21"/>
    <cellStyle name="Стиль 1" xfId="22"/>
    <cellStyle name="Финансовый 2" xfId="23"/>
    <cellStyle name="Финансовый 3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workbookViewId="0">
      <selection activeCell="C27" sqref="C27"/>
    </sheetView>
  </sheetViews>
  <sheetFormatPr defaultRowHeight="15"/>
  <cols>
    <col min="1" max="1" width="14.28515625" customWidth="1"/>
    <col min="2" max="2" width="16.85546875" customWidth="1"/>
    <col min="3" max="3" width="71.28515625" customWidth="1"/>
    <col min="4" max="4" width="14.7109375" customWidth="1"/>
    <col min="5" max="5" width="11.28515625" customWidth="1"/>
  </cols>
  <sheetData>
    <row r="1" spans="1:7" ht="16.5">
      <c r="A1" s="3"/>
      <c r="B1" s="3"/>
      <c r="C1" s="3"/>
      <c r="D1" s="3"/>
      <c r="E1" s="59" t="s">
        <v>64</v>
      </c>
    </row>
    <row r="2" spans="1:7" ht="16.5">
      <c r="A2" s="3"/>
      <c r="B2" s="3"/>
      <c r="C2" s="3"/>
      <c r="D2" s="3"/>
      <c r="E2" s="59" t="s">
        <v>59</v>
      </c>
    </row>
    <row r="3" spans="1:7" ht="16.5">
      <c r="A3" s="3"/>
      <c r="B3" s="3"/>
      <c r="C3" s="3"/>
      <c r="D3" s="3"/>
      <c r="E3" s="59" t="s">
        <v>60</v>
      </c>
    </row>
    <row r="4" spans="1:7" ht="16.5">
      <c r="A4" s="61"/>
      <c r="B4" s="3"/>
      <c r="C4" s="3"/>
      <c r="D4" s="3"/>
      <c r="E4" s="3"/>
    </row>
    <row r="5" spans="1:7" ht="15.75" customHeight="1">
      <c r="A5" s="113" t="s">
        <v>54</v>
      </c>
      <c r="B5" s="113"/>
      <c r="C5" s="113"/>
      <c r="D5" s="113"/>
      <c r="E5" s="113"/>
      <c r="F5" s="62"/>
      <c r="G5" s="62"/>
    </row>
    <row r="6" spans="1:7" ht="15.75" customHeight="1">
      <c r="A6" s="113"/>
      <c r="B6" s="113"/>
      <c r="C6" s="113"/>
      <c r="D6" s="113"/>
      <c r="E6" s="113"/>
      <c r="F6" s="62"/>
      <c r="G6" s="62"/>
    </row>
    <row r="7" spans="1:7" ht="15.75" customHeight="1">
      <c r="A7" s="113"/>
      <c r="B7" s="113"/>
      <c r="C7" s="113"/>
      <c r="D7" s="113"/>
      <c r="E7" s="113"/>
      <c r="F7" s="62"/>
      <c r="G7" s="62"/>
    </row>
    <row r="8" spans="1:7" ht="15.75" customHeight="1">
      <c r="A8" s="113"/>
      <c r="B8" s="113"/>
      <c r="C8" s="113"/>
      <c r="D8" s="113"/>
      <c r="E8" s="113"/>
      <c r="F8" s="62"/>
      <c r="G8" s="62"/>
    </row>
    <row r="9" spans="1:7">
      <c r="A9" s="63"/>
      <c r="B9" s="63"/>
      <c r="C9" s="63"/>
      <c r="D9" s="63"/>
      <c r="E9" s="63"/>
    </row>
    <row r="10" spans="1:7">
      <c r="A10" s="60"/>
      <c r="B10" s="1"/>
      <c r="C10" s="60"/>
      <c r="D10" s="60"/>
      <c r="E10" s="64" t="s">
        <v>61</v>
      </c>
    </row>
    <row r="11" spans="1:7" ht="60" customHeight="1">
      <c r="A11" s="122" t="s">
        <v>20</v>
      </c>
      <c r="B11" s="122"/>
      <c r="C11" s="114" t="s">
        <v>65</v>
      </c>
      <c r="D11" s="111" t="s">
        <v>62</v>
      </c>
      <c r="E11" s="112"/>
    </row>
    <row r="12" spans="1:7">
      <c r="A12" s="66" t="s">
        <v>18</v>
      </c>
      <c r="B12" s="66" t="s">
        <v>42</v>
      </c>
      <c r="C12" s="115"/>
      <c r="D12" s="11" t="s">
        <v>53</v>
      </c>
      <c r="E12" s="11" t="s">
        <v>22</v>
      </c>
    </row>
    <row r="13" spans="1:7">
      <c r="A13" s="67"/>
      <c r="B13" s="68"/>
      <c r="C13" s="69" t="s">
        <v>66</v>
      </c>
      <c r="D13" s="70">
        <f t="shared" ref="D13:E13" si="0">D14</f>
        <v>0</v>
      </c>
      <c r="E13" s="70">
        <f t="shared" si="0"/>
        <v>0</v>
      </c>
    </row>
    <row r="14" spans="1:7" s="74" customFormat="1" ht="28.5">
      <c r="A14" s="71"/>
      <c r="B14" s="72"/>
      <c r="C14" s="73" t="s">
        <v>52</v>
      </c>
      <c r="D14" s="70">
        <f t="shared" ref="D14" si="1">D15</f>
        <v>0</v>
      </c>
      <c r="E14" s="70">
        <f>E15</f>
        <v>0</v>
      </c>
    </row>
    <row r="15" spans="1:7" s="74" customFormat="1">
      <c r="A15" s="75">
        <v>1079</v>
      </c>
      <c r="B15" s="72"/>
      <c r="C15" s="76" t="s">
        <v>14</v>
      </c>
      <c r="D15" s="70">
        <f>D22+D28</f>
        <v>0</v>
      </c>
      <c r="E15" s="70">
        <f>E22+E28</f>
        <v>0</v>
      </c>
    </row>
    <row r="16" spans="1:7" s="74" customFormat="1">
      <c r="A16" s="116"/>
      <c r="B16" s="118"/>
      <c r="C16" s="54" t="s">
        <v>35</v>
      </c>
      <c r="D16" s="86"/>
      <c r="E16" s="86"/>
    </row>
    <row r="17" spans="1:5" s="74" customFormat="1">
      <c r="A17" s="116"/>
      <c r="B17" s="119"/>
      <c r="C17" s="76" t="s">
        <v>15</v>
      </c>
      <c r="D17" s="70"/>
      <c r="E17" s="70"/>
    </row>
    <row r="18" spans="1:5" s="74" customFormat="1">
      <c r="A18" s="116"/>
      <c r="B18" s="119"/>
      <c r="C18" s="54" t="s">
        <v>36</v>
      </c>
      <c r="D18" s="70"/>
      <c r="E18" s="70"/>
    </row>
    <row r="19" spans="1:5" s="74" customFormat="1">
      <c r="A19" s="116"/>
      <c r="B19" s="119"/>
      <c r="C19" s="76" t="s">
        <v>16</v>
      </c>
      <c r="D19" s="70"/>
      <c r="E19" s="70"/>
    </row>
    <row r="20" spans="1:5" s="74" customFormat="1">
      <c r="A20" s="117"/>
      <c r="B20" s="120"/>
      <c r="C20" s="77" t="s">
        <v>37</v>
      </c>
      <c r="D20" s="70"/>
      <c r="E20" s="70"/>
    </row>
    <row r="21" spans="1:5" s="74" customFormat="1">
      <c r="A21" s="121"/>
      <c r="B21" s="121"/>
      <c r="C21" s="78" t="s">
        <v>17</v>
      </c>
      <c r="D21" s="78"/>
      <c r="E21" s="78"/>
    </row>
    <row r="22" spans="1:5">
      <c r="A22" s="109"/>
      <c r="B22" s="110">
        <v>11001</v>
      </c>
      <c r="C22" s="79" t="s">
        <v>32</v>
      </c>
      <c r="D22" s="42">
        <f>-2950</f>
        <v>-2950</v>
      </c>
      <c r="E22" s="42">
        <f>D22</f>
        <v>-2950</v>
      </c>
    </row>
    <row r="23" spans="1:5" ht="27">
      <c r="A23" s="109"/>
      <c r="B23" s="110"/>
      <c r="C23" s="77" t="s">
        <v>114</v>
      </c>
      <c r="D23" s="80"/>
      <c r="E23" s="81"/>
    </row>
    <row r="24" spans="1:5">
      <c r="A24" s="109"/>
      <c r="B24" s="110"/>
      <c r="C24" s="79" t="s">
        <v>33</v>
      </c>
      <c r="D24" s="79"/>
      <c r="E24" s="81"/>
    </row>
    <row r="25" spans="1:5" ht="40.5">
      <c r="A25" s="109"/>
      <c r="B25" s="110"/>
      <c r="C25" s="77" t="s">
        <v>138</v>
      </c>
      <c r="D25" s="82"/>
      <c r="E25" s="81"/>
    </row>
    <row r="26" spans="1:5">
      <c r="A26" s="109"/>
      <c r="B26" s="110"/>
      <c r="C26" s="79" t="s">
        <v>34</v>
      </c>
      <c r="D26" s="79"/>
      <c r="E26" s="81"/>
    </row>
    <row r="27" spans="1:5">
      <c r="A27" s="109"/>
      <c r="B27" s="110"/>
      <c r="C27" s="77" t="s">
        <v>115</v>
      </c>
      <c r="D27" s="82"/>
      <c r="E27" s="81"/>
    </row>
    <row r="28" spans="1:5">
      <c r="A28" s="109"/>
      <c r="B28" s="110">
        <v>31001</v>
      </c>
      <c r="C28" s="79" t="s">
        <v>32</v>
      </c>
      <c r="D28" s="42">
        <v>2950</v>
      </c>
      <c r="E28" s="42">
        <v>2950</v>
      </c>
    </row>
    <row r="29" spans="1:5" ht="27">
      <c r="A29" s="109"/>
      <c r="B29" s="110"/>
      <c r="C29" s="77" t="s">
        <v>67</v>
      </c>
      <c r="D29" s="80"/>
      <c r="E29" s="81"/>
    </row>
    <row r="30" spans="1:5">
      <c r="A30" s="109"/>
      <c r="B30" s="110"/>
      <c r="C30" s="79" t="s">
        <v>33</v>
      </c>
      <c r="D30" s="79"/>
      <c r="E30" s="81"/>
    </row>
    <row r="31" spans="1:5" ht="27">
      <c r="A31" s="109"/>
      <c r="B31" s="110"/>
      <c r="C31" s="77" t="s">
        <v>68</v>
      </c>
      <c r="D31" s="82"/>
      <c r="E31" s="81"/>
    </row>
    <row r="32" spans="1:5">
      <c r="A32" s="109"/>
      <c r="B32" s="110"/>
      <c r="C32" s="79" t="s">
        <v>34</v>
      </c>
      <c r="D32" s="79"/>
      <c r="E32" s="81"/>
    </row>
    <row r="33" spans="1:5" ht="27">
      <c r="A33" s="109"/>
      <c r="B33" s="110"/>
      <c r="C33" s="77" t="s">
        <v>69</v>
      </c>
      <c r="D33" s="82"/>
      <c r="E33" s="81"/>
    </row>
  </sheetData>
  <mergeCells count="11">
    <mergeCell ref="A28:A33"/>
    <mergeCell ref="B28:B33"/>
    <mergeCell ref="D11:E11"/>
    <mergeCell ref="A5:E8"/>
    <mergeCell ref="C11:C12"/>
    <mergeCell ref="A16:A20"/>
    <mergeCell ref="B16:B20"/>
    <mergeCell ref="A21:B21"/>
    <mergeCell ref="A22:A27"/>
    <mergeCell ref="B22:B27"/>
    <mergeCell ref="A11:B11"/>
  </mergeCells>
  <pageMargins left="0" right="0" top="0" bottom="0" header="0" footer="0"/>
  <pageSetup paperSize="9" scale="8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3"/>
  <sheetViews>
    <sheetView topLeftCell="A7" workbookViewId="0">
      <selection activeCell="H10" sqref="H10"/>
    </sheetView>
  </sheetViews>
  <sheetFormatPr defaultRowHeight="15"/>
  <cols>
    <col min="1" max="1" width="7.85546875" customWidth="1"/>
    <col min="2" max="2" width="9.42578125" customWidth="1"/>
    <col min="3" max="3" width="38.85546875" customWidth="1"/>
    <col min="4" max="4" width="11.5703125" bestFit="1" customWidth="1"/>
    <col min="5" max="5" width="13" customWidth="1"/>
    <col min="6" max="6" width="18" bestFit="1" customWidth="1"/>
    <col min="7" max="7" width="16.7109375" customWidth="1"/>
    <col min="8" max="8" width="17.7109375" customWidth="1"/>
  </cols>
  <sheetData>
    <row r="1" spans="1:9" ht="16.5">
      <c r="A1" s="3"/>
      <c r="B1" s="3"/>
      <c r="E1" s="3"/>
      <c r="F1" s="3"/>
      <c r="G1" s="3"/>
      <c r="H1" s="59" t="s">
        <v>107</v>
      </c>
      <c r="I1" s="59"/>
    </row>
    <row r="2" spans="1:9" ht="16.5">
      <c r="A2" s="3"/>
      <c r="B2" s="3"/>
      <c r="E2" s="3"/>
      <c r="F2" s="3"/>
      <c r="G2" s="3"/>
      <c r="H2" s="59" t="s">
        <v>59</v>
      </c>
      <c r="I2" s="59"/>
    </row>
    <row r="3" spans="1:9" ht="16.5">
      <c r="A3" s="3"/>
      <c r="B3" s="3"/>
      <c r="E3" s="3"/>
      <c r="F3" s="3"/>
      <c r="G3" s="3"/>
      <c r="H3" s="59" t="s">
        <v>60</v>
      </c>
      <c r="I3" s="59"/>
    </row>
    <row r="4" spans="1:9" ht="16.5">
      <c r="A4" s="61"/>
      <c r="B4" s="3"/>
      <c r="C4" s="3"/>
      <c r="D4" s="3"/>
      <c r="E4" s="3"/>
      <c r="F4" s="3"/>
    </row>
    <row r="5" spans="1:9" ht="69" customHeight="1">
      <c r="A5" s="113" t="s">
        <v>104</v>
      </c>
      <c r="B5" s="113"/>
      <c r="C5" s="113"/>
      <c r="D5" s="113"/>
      <c r="E5" s="113"/>
      <c r="F5" s="113"/>
      <c r="G5" s="113"/>
      <c r="H5" s="113"/>
      <c r="I5" s="62"/>
    </row>
    <row r="6" spans="1:9" ht="15" customHeight="1">
      <c r="A6" s="62"/>
      <c r="B6" s="62"/>
      <c r="C6" s="62"/>
      <c r="D6" s="62"/>
      <c r="E6" s="62"/>
      <c r="F6" s="62"/>
    </row>
    <row r="7" spans="1:9" ht="27.75" customHeight="1">
      <c r="A7" s="123" t="s">
        <v>94</v>
      </c>
      <c r="B7" s="124"/>
      <c r="C7" s="125" t="s">
        <v>95</v>
      </c>
      <c r="D7" s="127" t="s">
        <v>96</v>
      </c>
      <c r="E7" s="129" t="s">
        <v>97</v>
      </c>
      <c r="F7" s="130"/>
      <c r="G7" s="130"/>
      <c r="H7" s="131"/>
    </row>
    <row r="8" spans="1:9" ht="85.5">
      <c r="A8" s="88" t="s">
        <v>18</v>
      </c>
      <c r="B8" s="88" t="s">
        <v>42</v>
      </c>
      <c r="C8" s="126"/>
      <c r="D8" s="128"/>
      <c r="E8" s="89" t="s">
        <v>98</v>
      </c>
      <c r="F8" s="89" t="s">
        <v>99</v>
      </c>
      <c r="G8" s="89" t="s">
        <v>100</v>
      </c>
      <c r="H8" s="89" t="s">
        <v>101</v>
      </c>
    </row>
    <row r="9" spans="1:9" ht="17.25">
      <c r="A9" s="90"/>
      <c r="B9" s="90"/>
      <c r="C9" s="91" t="s">
        <v>102</v>
      </c>
      <c r="D9" s="96">
        <f>D11</f>
        <v>2950</v>
      </c>
      <c r="E9" s="96"/>
      <c r="F9" s="96"/>
      <c r="G9" s="96"/>
      <c r="H9" s="96">
        <f>H11</f>
        <v>2950</v>
      </c>
    </row>
    <row r="10" spans="1:9" ht="17.25">
      <c r="A10" s="90"/>
      <c r="B10" s="90"/>
      <c r="C10" s="91" t="s">
        <v>103</v>
      </c>
      <c r="D10" s="96"/>
      <c r="E10" s="96"/>
      <c r="F10" s="96"/>
      <c r="G10" s="96"/>
      <c r="H10" s="96"/>
    </row>
    <row r="11" spans="1:9" ht="69">
      <c r="A11" s="92"/>
      <c r="B11" s="93"/>
      <c r="C11" s="93" t="s">
        <v>105</v>
      </c>
      <c r="D11" s="96">
        <f>D13</f>
        <v>2950</v>
      </c>
      <c r="E11" s="96"/>
      <c r="F11" s="96"/>
      <c r="G11" s="96"/>
      <c r="H11" s="96">
        <f>SUM(H13:H14)+SUM(H17:H20)</f>
        <v>2950</v>
      </c>
    </row>
    <row r="12" spans="1:9" ht="17.25">
      <c r="A12" s="92"/>
      <c r="B12" s="92"/>
      <c r="C12" s="92" t="s">
        <v>106</v>
      </c>
      <c r="D12" s="42"/>
      <c r="E12" s="42"/>
      <c r="F12" s="42"/>
      <c r="G12" s="42"/>
      <c r="H12" s="42"/>
    </row>
    <row r="13" spans="1:9" ht="51.75">
      <c r="A13" s="94">
        <v>1079</v>
      </c>
      <c r="B13" s="94">
        <v>31001</v>
      </c>
      <c r="C13" s="95" t="s">
        <v>67</v>
      </c>
      <c r="D13" s="96">
        <f>'Հավելված 1'!E28</f>
        <v>2950</v>
      </c>
      <c r="E13" s="96"/>
      <c r="F13" s="96"/>
      <c r="G13" s="96"/>
      <c r="H13" s="96">
        <f>D13</f>
        <v>2950</v>
      </c>
    </row>
  </sheetData>
  <mergeCells count="5">
    <mergeCell ref="A7:B7"/>
    <mergeCell ref="C7:C8"/>
    <mergeCell ref="D7:D8"/>
    <mergeCell ref="E7:H7"/>
    <mergeCell ref="A5:H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N42"/>
  <sheetViews>
    <sheetView topLeftCell="A36" workbookViewId="0">
      <selection activeCell="F37" sqref="F37"/>
    </sheetView>
  </sheetViews>
  <sheetFormatPr defaultRowHeight="17.25"/>
  <cols>
    <col min="1" max="1" width="9.28515625" style="27" bestFit="1" customWidth="1"/>
    <col min="2" max="2" width="8.85546875" style="27" bestFit="1" customWidth="1"/>
    <col min="3" max="3" width="7" style="27" bestFit="1" customWidth="1"/>
    <col min="4" max="5" width="10" style="27" customWidth="1"/>
    <col min="6" max="6" width="67.140625" style="28" customWidth="1"/>
    <col min="7" max="7" width="11.42578125" style="28" customWidth="1"/>
    <col min="8" max="8" width="14.85546875" style="28" customWidth="1"/>
    <col min="9" max="16384" width="9.140625" style="27"/>
  </cols>
  <sheetData>
    <row r="1" spans="1:40" s="2" customFormat="1" ht="24" customHeight="1">
      <c r="D1" s="40"/>
      <c r="E1" s="40"/>
      <c r="F1" s="132" t="s">
        <v>112</v>
      </c>
      <c r="G1" s="132"/>
      <c r="H1" s="132"/>
    </row>
    <row r="2" spans="1:40" s="3" customFormat="1" ht="16.5">
      <c r="D2" s="132" t="s">
        <v>55</v>
      </c>
      <c r="E2" s="132"/>
      <c r="F2" s="132"/>
      <c r="G2" s="132"/>
      <c r="H2" s="132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40" s="3" customFormat="1" ht="15.75" customHeight="1">
      <c r="D3" s="132" t="s">
        <v>13</v>
      </c>
      <c r="E3" s="132"/>
      <c r="F3" s="132"/>
      <c r="G3" s="132"/>
      <c r="H3" s="132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</row>
    <row r="4" spans="1:40" s="2" customFormat="1">
      <c r="D4" s="139"/>
      <c r="E4" s="139"/>
      <c r="F4" s="139"/>
      <c r="G4" s="53"/>
    </row>
    <row r="5" spans="1:40" s="2" customFormat="1" ht="15.75" customHeight="1">
      <c r="D5" s="139"/>
      <c r="E5" s="139"/>
      <c r="F5" s="139"/>
      <c r="G5" s="53"/>
    </row>
    <row r="6" spans="1:40" s="2" customFormat="1" ht="40.5" customHeight="1">
      <c r="A6" s="140" t="s">
        <v>56</v>
      </c>
      <c r="B6" s="140"/>
      <c r="C6" s="140"/>
      <c r="D6" s="140"/>
      <c r="E6" s="140"/>
      <c r="F6" s="140"/>
      <c r="G6" s="140"/>
      <c r="H6" s="140"/>
    </row>
    <row r="7" spans="1:40" ht="7.5" customHeight="1"/>
    <row r="8" spans="1:40" ht="21.75" customHeight="1">
      <c r="A8" s="133"/>
      <c r="B8" s="133"/>
      <c r="C8" s="133"/>
      <c r="D8" s="133"/>
      <c r="E8" s="133"/>
      <c r="F8" s="133"/>
      <c r="G8" s="52"/>
      <c r="H8" s="29" t="s">
        <v>31</v>
      </c>
    </row>
    <row r="9" spans="1:40" ht="87" customHeight="1">
      <c r="A9" s="134" t="s">
        <v>19</v>
      </c>
      <c r="B9" s="135"/>
      <c r="C9" s="136"/>
      <c r="D9" s="134" t="s">
        <v>20</v>
      </c>
      <c r="E9" s="136"/>
      <c r="F9" s="137" t="s">
        <v>21</v>
      </c>
      <c r="G9" s="134" t="s">
        <v>45</v>
      </c>
      <c r="H9" s="136"/>
    </row>
    <row r="10" spans="1:40" ht="27">
      <c r="A10" s="30" t="s">
        <v>23</v>
      </c>
      <c r="B10" s="30" t="s">
        <v>24</v>
      </c>
      <c r="C10" s="30" t="s">
        <v>43</v>
      </c>
      <c r="D10" s="30" t="s">
        <v>25</v>
      </c>
      <c r="E10" s="30" t="s">
        <v>26</v>
      </c>
      <c r="F10" s="138"/>
      <c r="G10" s="11" t="s">
        <v>53</v>
      </c>
      <c r="H10" s="41" t="s">
        <v>22</v>
      </c>
    </row>
    <row r="11" spans="1:40" ht="39.75" customHeight="1">
      <c r="A11" s="31"/>
      <c r="B11" s="31"/>
      <c r="C11" s="31"/>
      <c r="D11" s="31"/>
      <c r="E11" s="31"/>
      <c r="F11" s="32" t="s">
        <v>44</v>
      </c>
      <c r="G11" s="70">
        <f>G12</f>
        <v>0</v>
      </c>
      <c r="H11" s="70">
        <f>H12</f>
        <v>0</v>
      </c>
    </row>
    <row r="12" spans="1:40">
      <c r="A12" s="7" t="s">
        <v>28</v>
      </c>
      <c r="B12" s="33"/>
      <c r="C12" s="33"/>
      <c r="D12" s="33"/>
      <c r="E12" s="33"/>
      <c r="F12" s="7" t="s">
        <v>39</v>
      </c>
      <c r="G12" s="70">
        <f>G14</f>
        <v>0</v>
      </c>
      <c r="H12" s="70">
        <f>H14</f>
        <v>0</v>
      </c>
    </row>
    <row r="13" spans="1:40">
      <c r="A13" s="33"/>
      <c r="B13" s="33"/>
      <c r="C13" s="33"/>
      <c r="D13" s="33"/>
      <c r="E13" s="33"/>
      <c r="F13" s="10" t="s">
        <v>27</v>
      </c>
      <c r="G13" s="70"/>
      <c r="H13" s="70"/>
    </row>
    <row r="14" spans="1:40" ht="42.75">
      <c r="A14" s="33"/>
      <c r="B14" s="12" t="s">
        <v>63</v>
      </c>
      <c r="C14" s="33"/>
      <c r="D14" s="33"/>
      <c r="E14" s="33"/>
      <c r="F14" s="7" t="s">
        <v>70</v>
      </c>
      <c r="G14" s="70">
        <f t="shared" ref="G14:H14" si="0">G16</f>
        <v>0</v>
      </c>
      <c r="H14" s="70">
        <f t="shared" si="0"/>
        <v>0</v>
      </c>
    </row>
    <row r="15" spans="1:40">
      <c r="A15" s="33"/>
      <c r="B15" s="33"/>
      <c r="C15" s="33"/>
      <c r="D15" s="33"/>
      <c r="E15" s="33"/>
      <c r="F15" s="10" t="s">
        <v>27</v>
      </c>
      <c r="G15" s="70"/>
      <c r="H15" s="70"/>
    </row>
    <row r="16" spans="1:40" ht="33" customHeight="1">
      <c r="A16" s="33"/>
      <c r="B16" s="33"/>
      <c r="C16" s="12" t="s">
        <v>63</v>
      </c>
      <c r="D16" s="33"/>
      <c r="E16" s="33"/>
      <c r="F16" s="7" t="s">
        <v>71</v>
      </c>
      <c r="G16" s="70">
        <f>G19</f>
        <v>0</v>
      </c>
      <c r="H16" s="70">
        <f>H19</f>
        <v>0</v>
      </c>
    </row>
    <row r="17" spans="1:8" ht="27">
      <c r="A17" s="34"/>
      <c r="B17" s="34"/>
      <c r="C17" s="35"/>
      <c r="D17" s="34"/>
      <c r="E17" s="34"/>
      <c r="F17" s="10" t="s">
        <v>46</v>
      </c>
      <c r="G17" s="43"/>
      <c r="H17" s="43"/>
    </row>
    <row r="18" spans="1:8">
      <c r="A18" s="33"/>
      <c r="B18" s="33"/>
      <c r="C18" s="33"/>
      <c r="D18" s="33"/>
      <c r="E18" s="33"/>
      <c r="F18" s="10" t="s">
        <v>27</v>
      </c>
      <c r="G18" s="43"/>
      <c r="H18" s="43"/>
    </row>
    <row r="19" spans="1:8">
      <c r="A19" s="33"/>
      <c r="B19" s="33"/>
      <c r="C19" s="33"/>
      <c r="D19" s="10">
        <v>1079</v>
      </c>
      <c r="F19" s="9" t="s">
        <v>40</v>
      </c>
      <c r="G19" s="70">
        <f>G20+G34</f>
        <v>0</v>
      </c>
      <c r="H19" s="70">
        <f>H20+H34</f>
        <v>0</v>
      </c>
    </row>
    <row r="20" spans="1:8" ht="32.25" customHeight="1">
      <c r="A20" s="33"/>
      <c r="B20" s="33"/>
      <c r="C20" s="33"/>
      <c r="D20" s="33"/>
      <c r="E20" s="36">
        <v>11001</v>
      </c>
      <c r="F20" s="9" t="str">
        <f>'Հավելված 1'!C23</f>
        <v>Պետական գույքի կառավարման համակարգման՝ խորհրդատվության և մոնիտորինգի ծառայություններ</v>
      </c>
      <c r="G20" s="43">
        <f t="shared" ref="G20:H20" si="1">G22</f>
        <v>-2950</v>
      </c>
      <c r="H20" s="43">
        <f t="shared" si="1"/>
        <v>-2950</v>
      </c>
    </row>
    <row r="21" spans="1:8">
      <c r="A21" s="34"/>
      <c r="B21" s="34"/>
      <c r="C21" s="34"/>
      <c r="D21" s="33"/>
      <c r="E21" s="33"/>
      <c r="F21" s="9" t="s">
        <v>41</v>
      </c>
      <c r="G21" s="43"/>
      <c r="H21" s="43"/>
    </row>
    <row r="22" spans="1:8" ht="27">
      <c r="A22" s="34"/>
      <c r="B22" s="34"/>
      <c r="C22" s="34"/>
      <c r="D22" s="10"/>
      <c r="E22" s="33"/>
      <c r="F22" s="9" t="s">
        <v>48</v>
      </c>
      <c r="G22" s="43">
        <f t="shared" ref="G22:H22" si="2">G24</f>
        <v>-2950</v>
      </c>
      <c r="H22" s="43">
        <f t="shared" si="2"/>
        <v>-2950</v>
      </c>
    </row>
    <row r="23" spans="1:8" ht="27">
      <c r="A23" s="34"/>
      <c r="B23" s="34"/>
      <c r="C23" s="34"/>
      <c r="D23" s="33"/>
      <c r="E23" s="33"/>
      <c r="F23" s="9" t="s">
        <v>30</v>
      </c>
      <c r="G23" s="43"/>
      <c r="H23" s="43"/>
    </row>
    <row r="24" spans="1:8">
      <c r="A24" s="34"/>
      <c r="B24" s="34"/>
      <c r="C24" s="34"/>
      <c r="D24" s="33"/>
      <c r="E24" s="33"/>
      <c r="F24" s="9" t="s">
        <v>29</v>
      </c>
      <c r="G24" s="43">
        <f t="shared" ref="G24:H24" si="3">G25</f>
        <v>-2950</v>
      </c>
      <c r="H24" s="43">
        <f t="shared" si="3"/>
        <v>-2950</v>
      </c>
    </row>
    <row r="25" spans="1:8">
      <c r="A25" s="34"/>
      <c r="B25" s="34"/>
      <c r="C25" s="34"/>
      <c r="D25" s="33"/>
      <c r="E25" s="33"/>
      <c r="F25" s="107" t="s">
        <v>78</v>
      </c>
      <c r="G25" s="43">
        <f>G26</f>
        <v>-2950</v>
      </c>
      <c r="H25" s="43">
        <f>H26</f>
        <v>-2950</v>
      </c>
    </row>
    <row r="26" spans="1:8">
      <c r="A26" s="34"/>
      <c r="B26" s="34"/>
      <c r="C26" s="34"/>
      <c r="D26" s="34"/>
      <c r="E26" s="34"/>
      <c r="F26" s="83" t="s">
        <v>116</v>
      </c>
      <c r="G26" s="43">
        <f>G27</f>
        <v>-2950</v>
      </c>
      <c r="H26" s="43">
        <f>H27</f>
        <v>-2950</v>
      </c>
    </row>
    <row r="27" spans="1:8">
      <c r="A27" s="34"/>
      <c r="B27" s="34"/>
      <c r="C27" s="34"/>
      <c r="D27" s="34"/>
      <c r="E27" s="34"/>
      <c r="F27" s="84" t="s">
        <v>117</v>
      </c>
      <c r="G27" s="43">
        <f>'Հավելված 1'!D22</f>
        <v>-2950</v>
      </c>
      <c r="H27" s="43">
        <f>'Հավելված 1'!E22</f>
        <v>-2950</v>
      </c>
    </row>
    <row r="28" spans="1:8" hidden="1">
      <c r="A28" s="34"/>
      <c r="B28" s="34"/>
      <c r="C28" s="34"/>
      <c r="D28" s="34"/>
      <c r="E28" s="34"/>
      <c r="F28" s="9"/>
      <c r="G28" s="9"/>
      <c r="H28" s="45"/>
    </row>
    <row r="29" spans="1:8" hidden="1">
      <c r="A29" s="34"/>
      <c r="B29" s="34"/>
      <c r="C29" s="34"/>
      <c r="D29" s="34"/>
      <c r="E29" s="34"/>
      <c r="F29" s="37"/>
      <c r="G29" s="37"/>
      <c r="H29" s="45"/>
    </row>
    <row r="30" spans="1:8" s="38" customFormat="1" ht="16.5">
      <c r="A30" s="10"/>
      <c r="B30" s="85" t="s">
        <v>73</v>
      </c>
      <c r="C30" s="10"/>
      <c r="D30" s="10"/>
      <c r="E30" s="10"/>
      <c r="F30" s="7" t="s">
        <v>74</v>
      </c>
      <c r="G30" s="43">
        <f t="shared" ref="G30:H30" si="4">G32</f>
        <v>2950</v>
      </c>
      <c r="H30" s="43">
        <f t="shared" si="4"/>
        <v>2950</v>
      </c>
    </row>
    <row r="31" spans="1:8" s="38" customFormat="1" ht="16.5">
      <c r="A31" s="10"/>
      <c r="B31" s="10"/>
      <c r="C31" s="10"/>
      <c r="D31" s="10"/>
      <c r="E31" s="10"/>
      <c r="F31" s="10" t="s">
        <v>27</v>
      </c>
      <c r="G31" s="43"/>
      <c r="H31" s="43"/>
    </row>
    <row r="32" spans="1:8" s="38" customFormat="1" ht="16.5">
      <c r="A32" s="10"/>
      <c r="B32" s="10"/>
      <c r="C32" s="85" t="s">
        <v>73</v>
      </c>
      <c r="D32" s="10"/>
      <c r="E32" s="10"/>
      <c r="F32" s="7" t="s">
        <v>74</v>
      </c>
      <c r="G32" s="43">
        <f t="shared" ref="G32:H32" si="5">G34</f>
        <v>2950</v>
      </c>
      <c r="H32" s="43">
        <f t="shared" si="5"/>
        <v>2950</v>
      </c>
    </row>
    <row r="33" spans="1:8" s="38" customFormat="1" ht="16.5">
      <c r="A33" s="10"/>
      <c r="B33" s="10"/>
      <c r="C33" s="10"/>
      <c r="D33" s="10"/>
      <c r="E33" s="10"/>
      <c r="F33" s="10" t="s">
        <v>27</v>
      </c>
      <c r="G33" s="43"/>
      <c r="H33" s="43"/>
    </row>
    <row r="34" spans="1:8" ht="32.25" customHeight="1">
      <c r="A34" s="33"/>
      <c r="B34" s="33"/>
      <c r="C34" s="33"/>
      <c r="D34" s="33"/>
      <c r="E34" s="36">
        <v>31001</v>
      </c>
      <c r="F34" s="9" t="str">
        <f>'Հավելված 1'!C29</f>
        <v>Պետական գույքի կառավարման կոմիտեի տեխնիկական հագեցվածության բարելավում</v>
      </c>
      <c r="G34" s="43">
        <f t="shared" ref="G34:H34" si="6">G36</f>
        <v>2950</v>
      </c>
      <c r="H34" s="43">
        <f t="shared" si="6"/>
        <v>2950</v>
      </c>
    </row>
    <row r="35" spans="1:8">
      <c r="A35" s="34"/>
      <c r="B35" s="34"/>
      <c r="C35" s="34"/>
      <c r="D35" s="33"/>
      <c r="E35" s="33"/>
      <c r="F35" s="9" t="s">
        <v>41</v>
      </c>
      <c r="G35" s="43"/>
      <c r="H35" s="43"/>
    </row>
    <row r="36" spans="1:8" ht="27">
      <c r="A36" s="34"/>
      <c r="B36" s="34"/>
      <c r="C36" s="34"/>
      <c r="D36" s="10"/>
      <c r="E36" s="33"/>
      <c r="F36" s="9" t="s">
        <v>48</v>
      </c>
      <c r="G36" s="43">
        <f t="shared" ref="G36:H36" si="7">G38</f>
        <v>2950</v>
      </c>
      <c r="H36" s="43">
        <f t="shared" si="7"/>
        <v>2950</v>
      </c>
    </row>
    <row r="37" spans="1:8" ht="27">
      <c r="A37" s="34"/>
      <c r="B37" s="34"/>
      <c r="C37" s="34"/>
      <c r="D37" s="33"/>
      <c r="E37" s="33"/>
      <c r="F37" s="9" t="s">
        <v>30</v>
      </c>
      <c r="G37" s="43"/>
      <c r="H37" s="43"/>
    </row>
    <row r="38" spans="1:8">
      <c r="A38" s="34"/>
      <c r="B38" s="34"/>
      <c r="C38" s="34"/>
      <c r="D38" s="33"/>
      <c r="E38" s="33"/>
      <c r="F38" s="9" t="s">
        <v>29</v>
      </c>
      <c r="G38" s="43">
        <f t="shared" ref="G38:H39" si="8">G39</f>
        <v>2950</v>
      </c>
      <c r="H38" s="43">
        <f t="shared" si="8"/>
        <v>2950</v>
      </c>
    </row>
    <row r="39" spans="1:8">
      <c r="A39" s="34"/>
      <c r="B39" s="34"/>
      <c r="C39" s="34"/>
      <c r="D39" s="33"/>
      <c r="E39" s="33"/>
      <c r="F39" s="58" t="s">
        <v>75</v>
      </c>
      <c r="G39" s="43">
        <f t="shared" si="8"/>
        <v>2950</v>
      </c>
      <c r="H39" s="43">
        <f t="shared" si="8"/>
        <v>2950</v>
      </c>
    </row>
    <row r="40" spans="1:8">
      <c r="A40" s="34"/>
      <c r="B40" s="34"/>
      <c r="C40" s="34"/>
      <c r="D40" s="33"/>
      <c r="E40" s="33"/>
      <c r="F40" s="9" t="s">
        <v>72</v>
      </c>
      <c r="G40" s="43">
        <f t="shared" ref="G40:H40" si="9">G42</f>
        <v>2950</v>
      </c>
      <c r="H40" s="43">
        <f t="shared" si="9"/>
        <v>2950</v>
      </c>
    </row>
    <row r="41" spans="1:8">
      <c r="A41" s="34"/>
      <c r="B41" s="34"/>
      <c r="C41" s="34"/>
      <c r="D41" s="34"/>
      <c r="E41" s="34"/>
      <c r="F41" s="83" t="s">
        <v>76</v>
      </c>
      <c r="G41" s="43"/>
      <c r="H41" s="43"/>
    </row>
    <row r="42" spans="1:8">
      <c r="A42" s="34"/>
      <c r="B42" s="34"/>
      <c r="C42" s="34"/>
      <c r="D42" s="34"/>
      <c r="E42" s="34"/>
      <c r="F42" s="84" t="s">
        <v>77</v>
      </c>
      <c r="G42" s="105">
        <f>'Հավելված 1'!D28</f>
        <v>2950</v>
      </c>
      <c r="H42" s="105">
        <f>'Հավելված 1'!E28</f>
        <v>2950</v>
      </c>
    </row>
  </sheetData>
  <mergeCells count="11">
    <mergeCell ref="F1:H1"/>
    <mergeCell ref="D2:H2"/>
    <mergeCell ref="D3:H3"/>
    <mergeCell ref="A8:F8"/>
    <mergeCell ref="A9:C9"/>
    <mergeCell ref="D9:E9"/>
    <mergeCell ref="F9:F10"/>
    <mergeCell ref="D4:F4"/>
    <mergeCell ref="D5:F5"/>
    <mergeCell ref="A6:H6"/>
    <mergeCell ref="G9:H9"/>
  </mergeCells>
  <pageMargins left="0" right="0" top="0" bottom="0" header="0" footer="0"/>
  <pageSetup paperSize="9" scale="81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8"/>
  <sheetViews>
    <sheetView topLeftCell="A16" workbookViewId="0">
      <selection activeCell="H16" sqref="H16"/>
    </sheetView>
  </sheetViews>
  <sheetFormatPr defaultRowHeight="15"/>
  <cols>
    <col min="1" max="1" width="5.5703125" bestFit="1" customWidth="1"/>
    <col min="2" max="2" width="6.7109375" bestFit="1" customWidth="1"/>
    <col min="3" max="3" width="71.28515625" customWidth="1"/>
    <col min="4" max="4" width="14.7109375" customWidth="1"/>
    <col min="5" max="5" width="11.28515625" customWidth="1"/>
  </cols>
  <sheetData>
    <row r="1" spans="1:7" ht="16.5">
      <c r="A1" s="3"/>
      <c r="B1" s="3"/>
      <c r="C1" s="3"/>
      <c r="D1" s="3"/>
      <c r="E1" s="59" t="s">
        <v>113</v>
      </c>
    </row>
    <row r="2" spans="1:7" ht="16.5">
      <c r="A2" s="3"/>
      <c r="B2" s="3"/>
      <c r="C2" s="3"/>
      <c r="D2" s="3"/>
      <c r="E2" s="59" t="s">
        <v>59</v>
      </c>
    </row>
    <row r="3" spans="1:7" ht="16.5">
      <c r="A3" s="3"/>
      <c r="B3" s="3"/>
      <c r="C3" s="3"/>
      <c r="D3" s="3"/>
      <c r="E3" s="59" t="s">
        <v>60</v>
      </c>
    </row>
    <row r="4" spans="1:7" ht="16.5">
      <c r="A4" s="61"/>
      <c r="B4" s="3"/>
      <c r="C4" s="3"/>
      <c r="D4" s="3"/>
      <c r="E4" s="3"/>
    </row>
    <row r="5" spans="1:7" ht="15.75" customHeight="1">
      <c r="A5" s="113" t="s">
        <v>108</v>
      </c>
      <c r="B5" s="113"/>
      <c r="C5" s="113"/>
      <c r="D5" s="113"/>
      <c r="E5" s="113"/>
      <c r="F5" s="62"/>
      <c r="G5" s="62"/>
    </row>
    <row r="6" spans="1:7" ht="15.75" customHeight="1">
      <c r="A6" s="113"/>
      <c r="B6" s="113"/>
      <c r="C6" s="113"/>
      <c r="D6" s="113"/>
      <c r="E6" s="113"/>
      <c r="F6" s="62"/>
      <c r="G6" s="62"/>
    </row>
    <row r="7" spans="1:7" ht="15.75" customHeight="1">
      <c r="A7" s="113"/>
      <c r="B7" s="113"/>
      <c r="C7" s="113"/>
      <c r="D7" s="113"/>
      <c r="E7" s="113"/>
      <c r="F7" s="62"/>
      <c r="G7" s="62"/>
    </row>
    <row r="8" spans="1:7" ht="15.75" customHeight="1">
      <c r="A8" s="113"/>
      <c r="B8" s="113"/>
      <c r="C8" s="113"/>
      <c r="D8" s="113"/>
      <c r="E8" s="113"/>
      <c r="F8" s="62"/>
      <c r="G8" s="62"/>
    </row>
    <row r="9" spans="1:7">
      <c r="A9" s="63"/>
      <c r="B9" s="63"/>
      <c r="C9" s="63"/>
      <c r="D9" s="63"/>
      <c r="E9" s="63"/>
    </row>
    <row r="10" spans="1:7">
      <c r="A10" s="60"/>
      <c r="B10" s="1"/>
      <c r="C10" s="60"/>
      <c r="D10" s="60"/>
      <c r="E10" s="64" t="s">
        <v>61</v>
      </c>
    </row>
    <row r="11" spans="1:7" ht="60" customHeight="1">
      <c r="A11" s="122" t="s">
        <v>20</v>
      </c>
      <c r="B11" s="122"/>
      <c r="C11" s="114" t="s">
        <v>109</v>
      </c>
      <c r="D11" s="111" t="s">
        <v>62</v>
      </c>
      <c r="E11" s="112"/>
    </row>
    <row r="12" spans="1:7" ht="60">
      <c r="A12" s="97" t="s">
        <v>18</v>
      </c>
      <c r="B12" s="97" t="s">
        <v>42</v>
      </c>
      <c r="C12" s="115"/>
      <c r="D12" s="87" t="s">
        <v>53</v>
      </c>
      <c r="E12" s="87" t="s">
        <v>22</v>
      </c>
    </row>
    <row r="13" spans="1:7">
      <c r="A13" s="67"/>
      <c r="B13" s="68"/>
      <c r="C13" s="69" t="s">
        <v>66</v>
      </c>
      <c r="D13" s="101">
        <f>D15</f>
        <v>2950</v>
      </c>
      <c r="E13" s="101">
        <f>E15</f>
        <v>2950</v>
      </c>
    </row>
    <row r="14" spans="1:7">
      <c r="A14" s="67"/>
      <c r="B14" s="98"/>
      <c r="C14" s="69" t="s">
        <v>97</v>
      </c>
      <c r="D14" s="101"/>
      <c r="E14" s="101"/>
    </row>
    <row r="15" spans="1:7" s="74" customFormat="1" ht="28.5">
      <c r="A15" s="71"/>
      <c r="B15" s="72"/>
      <c r="C15" s="73" t="s">
        <v>52</v>
      </c>
      <c r="D15" s="101">
        <f>D16</f>
        <v>2950</v>
      </c>
      <c r="E15" s="101">
        <f>E16</f>
        <v>2950</v>
      </c>
    </row>
    <row r="16" spans="1:7" ht="28.5">
      <c r="A16" s="102">
        <v>1079</v>
      </c>
      <c r="B16" s="102">
        <v>31001</v>
      </c>
      <c r="C16" s="73" t="s">
        <v>67</v>
      </c>
      <c r="D16" s="101">
        <f>D18</f>
        <v>2950</v>
      </c>
      <c r="E16" s="101">
        <f>E18</f>
        <v>2950</v>
      </c>
    </row>
    <row r="17" spans="1:5">
      <c r="A17" s="81"/>
      <c r="B17" s="99"/>
      <c r="C17" s="77" t="s">
        <v>110</v>
      </c>
      <c r="D17" s="101"/>
      <c r="E17" s="101"/>
    </row>
    <row r="18" spans="1:5" ht="28.5">
      <c r="A18" s="81"/>
      <c r="B18" s="99"/>
      <c r="C18" s="100" t="str">
        <f>'Հավելված 3'!F22</f>
        <v>ՀՀ տարածքային կառավարման և ենթակառուցվածքների նախարարության պետական գույքի կառավարման կոմիտե</v>
      </c>
      <c r="D18" s="101">
        <f>'Հավելված 1'!D28</f>
        <v>2950</v>
      </c>
      <c r="E18" s="101">
        <f>'Հավելված 1'!E28</f>
        <v>2950</v>
      </c>
    </row>
  </sheetData>
  <mergeCells count="4">
    <mergeCell ref="A5:E8"/>
    <mergeCell ref="A11:B11"/>
    <mergeCell ref="C11:C12"/>
    <mergeCell ref="D11:E11"/>
  </mergeCells>
  <pageMargins left="0" right="0" top="0" bottom="0" header="0" footer="0"/>
  <pageSetup paperSize="9" scale="84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5"/>
  <sheetViews>
    <sheetView topLeftCell="A29" workbookViewId="0">
      <selection activeCell="B49" sqref="B49:B50"/>
    </sheetView>
  </sheetViews>
  <sheetFormatPr defaultColWidth="9.140625" defaultRowHeight="13.5"/>
  <cols>
    <col min="1" max="1" width="51.140625" style="1" customWidth="1"/>
    <col min="2" max="2" width="62.140625" style="1" customWidth="1"/>
    <col min="3" max="3" width="12.5703125" style="1" customWidth="1"/>
    <col min="4" max="4" width="16.5703125" style="1" customWidth="1"/>
    <col min="5" max="5" width="49.85546875" style="1" customWidth="1"/>
    <col min="6" max="16384" width="9.140625" style="1"/>
  </cols>
  <sheetData>
    <row r="1" spans="1:4" ht="15" customHeight="1">
      <c r="D1" s="103" t="s">
        <v>118</v>
      </c>
    </row>
    <row r="2" spans="1:4" ht="15" customHeight="1">
      <c r="B2" s="143" t="s">
        <v>55</v>
      </c>
      <c r="C2" s="143"/>
      <c r="D2" s="143"/>
    </row>
    <row r="3" spans="1:4" ht="15" customHeight="1">
      <c r="B3" s="143" t="s">
        <v>50</v>
      </c>
      <c r="C3" s="143"/>
      <c r="D3" s="143"/>
    </row>
    <row r="6" spans="1:4" hidden="1"/>
    <row r="7" spans="1:4" hidden="1"/>
    <row r="8" spans="1:4" ht="45" customHeight="1">
      <c r="A8" s="146" t="s">
        <v>57</v>
      </c>
      <c r="B8" s="146"/>
      <c r="C8" s="146"/>
      <c r="D8" s="146"/>
    </row>
    <row r="9" spans="1:4" ht="16.5">
      <c r="A9" s="3"/>
      <c r="B9" s="3"/>
      <c r="C9" s="3"/>
      <c r="D9" s="3"/>
    </row>
    <row r="10" spans="1:4" s="2" customFormat="1" ht="17.25">
      <c r="A10" s="147" t="s">
        <v>47</v>
      </c>
      <c r="B10" s="147"/>
      <c r="C10" s="147"/>
      <c r="D10" s="147"/>
    </row>
    <row r="11" spans="1:4" s="2" customFormat="1" ht="17.25">
      <c r="A11" s="3"/>
      <c r="B11" s="3"/>
      <c r="C11" s="3"/>
      <c r="D11" s="3"/>
    </row>
    <row r="12" spans="1:4" s="2" customFormat="1" ht="17.25">
      <c r="A12" s="13" t="s">
        <v>0</v>
      </c>
      <c r="B12" s="3"/>
      <c r="C12" s="3"/>
      <c r="D12" s="3"/>
    </row>
    <row r="13" spans="1:4" s="2" customFormat="1" ht="17.25"/>
    <row r="14" spans="1:4" s="2" customFormat="1" ht="17.25"/>
    <row r="15" spans="1:4" s="2" customFormat="1" ht="35.25" customHeight="1">
      <c r="A15" s="14" t="s">
        <v>1</v>
      </c>
      <c r="B15" s="14" t="s">
        <v>2</v>
      </c>
      <c r="C15" s="55"/>
      <c r="D15" s="1"/>
    </row>
    <row r="16" spans="1:4" s="2" customFormat="1" ht="25.5" customHeight="1">
      <c r="A16" s="15">
        <v>1079</v>
      </c>
      <c r="B16" s="6" t="s">
        <v>35</v>
      </c>
      <c r="C16" s="56"/>
      <c r="D16" s="1"/>
    </row>
    <row r="17" spans="1:5" s="2" customFormat="1" ht="6.75" customHeight="1">
      <c r="A17" s="16"/>
      <c r="B17" s="1"/>
      <c r="C17" s="1"/>
      <c r="D17" s="1"/>
    </row>
    <row r="18" spans="1:5" s="2" customFormat="1" ht="17.25">
      <c r="A18" s="17" t="s">
        <v>3</v>
      </c>
      <c r="B18" s="1"/>
      <c r="C18" s="1"/>
      <c r="D18" s="1"/>
    </row>
    <row r="19" spans="1:5" s="2" customFormat="1" ht="13.5" customHeight="1">
      <c r="A19" s="16"/>
      <c r="B19" s="1"/>
      <c r="C19" s="1"/>
      <c r="D19" s="1"/>
    </row>
    <row r="20" spans="1:5" s="2" customFormat="1" ht="66" customHeight="1">
      <c r="A20" s="18" t="s">
        <v>4</v>
      </c>
      <c r="B20" s="19">
        <v>1079</v>
      </c>
      <c r="C20" s="134" t="s">
        <v>51</v>
      </c>
      <c r="D20" s="136"/>
    </row>
    <row r="21" spans="1:5" s="2" customFormat="1" ht="17.25">
      <c r="A21" s="6" t="s">
        <v>5</v>
      </c>
      <c r="B21" s="20">
        <f>'Հավելված 3'!E20</f>
        <v>11001</v>
      </c>
      <c r="C21" s="11"/>
      <c r="D21" s="21"/>
    </row>
    <row r="22" spans="1:5" s="2" customFormat="1" ht="35.25" customHeight="1">
      <c r="A22" s="6" t="s">
        <v>7</v>
      </c>
      <c r="B22" s="9" t="str">
        <f>'Հավելված 1'!C23</f>
        <v>Պետական գույքի կառավարման համակարգման՝ խորհրդատվության և մոնիտորինգի ծառայություններ</v>
      </c>
      <c r="C22" s="57"/>
      <c r="D22" s="22"/>
    </row>
    <row r="23" spans="1:5" s="2" customFormat="1" ht="54">
      <c r="A23" s="6" t="s">
        <v>8</v>
      </c>
      <c r="B23" s="44" t="str">
        <f>'Հավելված 1'!C25</f>
        <v xml:space="preserve">Պետական գույքի հաշվառում, գույքագրում, աճուրդների կազմակերպում, մասնավորեցվող գույքի վերաբերյալ տեղեկատվության հրապարակում
</v>
      </c>
      <c r="C23" s="119"/>
      <c r="D23" s="22"/>
    </row>
    <row r="24" spans="1:5" s="2" customFormat="1" ht="27.75" customHeight="1">
      <c r="A24" s="6" t="s">
        <v>9</v>
      </c>
      <c r="B24" s="8" t="str">
        <f>'Հավելված 1'!C27</f>
        <v xml:space="preserve"> Ծառայությունների մատուցում</v>
      </c>
      <c r="C24" s="119"/>
      <c r="D24" s="22"/>
    </row>
    <row r="25" spans="1:5" s="2" customFormat="1" ht="27">
      <c r="A25" s="51" t="s">
        <v>10</v>
      </c>
      <c r="B25" s="44" t="str">
        <f>'Հավելված 3'!F36</f>
        <v>ՀՀ տարածքային կառավարման և ենթակառուցվածքների նախարարության պետական գույքի կառավարման կոմիտե</v>
      </c>
      <c r="C25" s="119"/>
      <c r="D25" s="22"/>
    </row>
    <row r="26" spans="1:5" s="2" customFormat="1" ht="21.75" customHeight="1">
      <c r="A26" s="24"/>
      <c r="B26" s="25" t="s">
        <v>11</v>
      </c>
      <c r="C26" s="120"/>
      <c r="D26" s="26"/>
    </row>
    <row r="27" spans="1:5" s="2" customFormat="1" ht="18" thickBot="1">
      <c r="A27" s="144"/>
      <c r="B27" s="145"/>
      <c r="C27" s="104"/>
      <c r="D27" s="104"/>
      <c r="E27" s="5"/>
    </row>
    <row r="28" spans="1:5" s="2" customFormat="1" ht="18" thickBot="1">
      <c r="A28" s="141" t="s">
        <v>12</v>
      </c>
      <c r="B28" s="142"/>
      <c r="C28" s="42">
        <f>'Հավելված 1'!D22</f>
        <v>-2950</v>
      </c>
      <c r="D28" s="42">
        <f>'Հավելված 1'!E22</f>
        <v>-2950</v>
      </c>
      <c r="E28" s="5"/>
    </row>
    <row r="29" spans="1:5" s="2" customFormat="1" ht="17.25">
      <c r="A29" s="6" t="s">
        <v>5</v>
      </c>
      <c r="B29" s="20">
        <v>31001</v>
      </c>
      <c r="C29" s="106" t="s">
        <v>53</v>
      </c>
      <c r="D29" s="21" t="s">
        <v>6</v>
      </c>
    </row>
    <row r="30" spans="1:5" s="2" customFormat="1" ht="35.25" customHeight="1">
      <c r="A30" s="6" t="s">
        <v>7</v>
      </c>
      <c r="B30" s="9" t="str">
        <f>'Հավելված 1'!C29</f>
        <v>Պետական գույքի կառավարման կոմիտեի տեխնիկական հագեցվածության բարելավում</v>
      </c>
      <c r="C30" s="22"/>
      <c r="D30" s="22"/>
    </row>
    <row r="31" spans="1:5" s="2" customFormat="1" ht="40.5">
      <c r="A31" s="6" t="s">
        <v>8</v>
      </c>
      <c r="B31" s="44" t="str">
        <f>'Հավելված 1'!C31</f>
        <v>Պետական գույքի կառավարման կոմիտեի աշխատանքային պայմանների բարելավման համար վարչական սարքավորումների ձեռքբերում</v>
      </c>
      <c r="C31" s="119"/>
      <c r="D31" s="22"/>
    </row>
    <row r="32" spans="1:5" s="2" customFormat="1" ht="27.75" customHeight="1">
      <c r="A32" s="6" t="s">
        <v>9</v>
      </c>
      <c r="B32" s="8" t="str">
        <f>'Հավելված 1'!C33</f>
        <v>Պետական մարմինների կողմից օգտագործվող ոչ ֆինանսական ակտիվների հետ գործառնություններ</v>
      </c>
      <c r="C32" s="119"/>
      <c r="D32" s="22"/>
    </row>
    <row r="33" spans="1:5" s="2" customFormat="1" ht="27">
      <c r="A33" s="23" t="s">
        <v>10</v>
      </c>
      <c r="B33" s="44" t="str">
        <f>'Հավելված 3'!F36</f>
        <v>ՀՀ տարածքային կառավարման և ենթակառուցվածքների նախարարության պետական գույքի կառավարման կոմիտե</v>
      </c>
      <c r="C33" s="119"/>
      <c r="D33" s="22"/>
    </row>
    <row r="34" spans="1:5" s="2" customFormat="1" ht="21.75" customHeight="1">
      <c r="A34" s="24"/>
      <c r="B34" s="25" t="s">
        <v>11</v>
      </c>
      <c r="C34" s="120"/>
      <c r="D34" s="26"/>
    </row>
    <row r="35" spans="1:5" s="2" customFormat="1" ht="18" thickBot="1">
      <c r="A35" s="141" t="s">
        <v>12</v>
      </c>
      <c r="B35" s="142"/>
      <c r="C35" s="42">
        <f>'Հավելված 1'!D28</f>
        <v>2950</v>
      </c>
      <c r="D35" s="42">
        <f>'Հավելված 1'!E28</f>
        <v>2950</v>
      </c>
      <c r="E35" s="5"/>
    </row>
  </sheetData>
  <mergeCells count="10">
    <mergeCell ref="C31:C34"/>
    <mergeCell ref="A35:B35"/>
    <mergeCell ref="C20:D20"/>
    <mergeCell ref="A28:B28"/>
    <mergeCell ref="B2:D2"/>
    <mergeCell ref="B3:D3"/>
    <mergeCell ref="A27:B27"/>
    <mergeCell ref="A8:D8"/>
    <mergeCell ref="A10:D10"/>
    <mergeCell ref="C23:C26"/>
  </mergeCells>
  <pageMargins left="0" right="0" top="0" bottom="0" header="0" footer="0"/>
  <pageSetup paperSize="9" scale="76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5"/>
  <sheetViews>
    <sheetView topLeftCell="A32" zoomScale="112" zoomScaleNormal="112" workbookViewId="0">
      <selection activeCell="B24" sqref="B24"/>
    </sheetView>
  </sheetViews>
  <sheetFormatPr defaultColWidth="9.140625" defaultRowHeight="13.5"/>
  <cols>
    <col min="1" max="1" width="41.85546875" style="1" customWidth="1"/>
    <col min="2" max="2" width="62.140625" style="1" customWidth="1"/>
    <col min="3" max="3" width="13.28515625" style="1" customWidth="1"/>
    <col min="4" max="4" width="17.42578125" style="1" customWidth="1"/>
    <col min="5" max="5" width="49.85546875" style="1" customWidth="1"/>
    <col min="6" max="16384" width="9.140625" style="1"/>
  </cols>
  <sheetData>
    <row r="1" spans="1:4" ht="15" customHeight="1">
      <c r="D1" s="103" t="s">
        <v>111</v>
      </c>
    </row>
    <row r="2" spans="1:4" ht="14.25" customHeight="1">
      <c r="B2" s="143" t="s">
        <v>55</v>
      </c>
      <c r="C2" s="143"/>
      <c r="D2" s="143"/>
    </row>
    <row r="3" spans="1:4" ht="21.75" customHeight="1">
      <c r="B3" s="143" t="s">
        <v>50</v>
      </c>
      <c r="C3" s="143"/>
      <c r="D3" s="143"/>
    </row>
    <row r="4" spans="1:4">
      <c r="D4" s="39"/>
    </row>
    <row r="6" spans="1:4" hidden="1"/>
    <row r="7" spans="1:4" hidden="1"/>
    <row r="8" spans="1:4" ht="45" customHeight="1">
      <c r="A8" s="148" t="s">
        <v>58</v>
      </c>
      <c r="B8" s="148"/>
      <c r="C8" s="148"/>
      <c r="D8" s="148"/>
    </row>
    <row r="9" spans="1:4">
      <c r="A9" s="46"/>
      <c r="B9" s="46"/>
      <c r="C9" s="46"/>
      <c r="D9" s="46"/>
    </row>
    <row r="10" spans="1:4" s="2" customFormat="1" ht="17.25">
      <c r="A10" s="149" t="s">
        <v>49</v>
      </c>
      <c r="B10" s="149"/>
      <c r="C10" s="149"/>
      <c r="D10" s="149"/>
    </row>
    <row r="11" spans="1:4" s="2" customFormat="1" ht="17.25">
      <c r="A11" s="47"/>
      <c r="B11" s="47"/>
      <c r="C11" s="47"/>
      <c r="D11" s="47"/>
    </row>
    <row r="12" spans="1:4" s="2" customFormat="1" ht="17.25">
      <c r="A12" s="48" t="s">
        <v>38</v>
      </c>
      <c r="B12" s="47"/>
      <c r="C12" s="47"/>
      <c r="D12" s="47"/>
    </row>
    <row r="13" spans="1:4" s="2" customFormat="1" ht="17.25">
      <c r="A13" s="49"/>
      <c r="B13" s="49"/>
      <c r="C13" s="49"/>
      <c r="D13" s="49"/>
    </row>
    <row r="14" spans="1:4" s="2" customFormat="1" ht="17.25">
      <c r="A14" s="49"/>
      <c r="B14" s="49"/>
      <c r="C14" s="49"/>
      <c r="D14" s="49"/>
    </row>
    <row r="15" spans="1:4" s="2" customFormat="1" ht="24" customHeight="1">
      <c r="A15" s="14" t="s">
        <v>1</v>
      </c>
      <c r="B15" s="14" t="s">
        <v>2</v>
      </c>
      <c r="C15" s="55"/>
      <c r="D15" s="46"/>
    </row>
    <row r="16" spans="1:4" s="2" customFormat="1" ht="25.5" customHeight="1">
      <c r="A16" s="19">
        <v>1079</v>
      </c>
      <c r="B16" s="6" t="s">
        <v>35</v>
      </c>
      <c r="C16" s="56"/>
      <c r="D16" s="46"/>
    </row>
    <row r="17" spans="1:5" s="2" customFormat="1" ht="6.75" customHeight="1">
      <c r="A17" s="50"/>
      <c r="B17" s="46"/>
      <c r="C17" s="46"/>
      <c r="D17" s="46"/>
    </row>
    <row r="18" spans="1:5" s="2" customFormat="1" ht="17.25">
      <c r="A18" s="17" t="s">
        <v>3</v>
      </c>
      <c r="B18" s="1"/>
      <c r="C18" s="1"/>
      <c r="D18" s="1"/>
    </row>
    <row r="19" spans="1:5" s="2" customFormat="1" ht="13.5" customHeight="1">
      <c r="A19" s="16"/>
      <c r="B19" s="1"/>
      <c r="C19" s="1"/>
      <c r="D19" s="1"/>
    </row>
    <row r="20" spans="1:5" s="2" customFormat="1" ht="66" customHeight="1">
      <c r="A20" s="18" t="s">
        <v>4</v>
      </c>
      <c r="B20" s="19">
        <v>1079</v>
      </c>
      <c r="C20" s="134" t="s">
        <v>51</v>
      </c>
      <c r="D20" s="136"/>
    </row>
    <row r="21" spans="1:5" s="2" customFormat="1" ht="17.25">
      <c r="A21" s="6" t="s">
        <v>5</v>
      </c>
      <c r="B21" s="20">
        <f>'Հավելված 3'!E20</f>
        <v>11001</v>
      </c>
      <c r="C21" s="65"/>
      <c r="D21" s="21"/>
    </row>
    <row r="22" spans="1:5" s="2" customFormat="1" ht="35.25" customHeight="1">
      <c r="A22" s="6" t="s">
        <v>7</v>
      </c>
      <c r="B22" s="9" t="str">
        <f>'Հավելված 1'!C23</f>
        <v>Պետական գույքի կառավարման համակարգման՝ խորհրդատվության և մոնիտորինգի ծառայություններ</v>
      </c>
      <c r="C22" s="57"/>
      <c r="D22" s="22"/>
    </row>
    <row r="23" spans="1:5" s="2" customFormat="1" ht="54" customHeight="1">
      <c r="A23" s="6" t="s">
        <v>8</v>
      </c>
      <c r="B23" s="44" t="str">
        <f>'Հավելված 1'!C25</f>
        <v xml:space="preserve">Պետական գույքի հաշվառում, գույքագրում, աճուրդների կազմակերպում, մասնավորեցվող գույքի վերաբերյալ տեղեկատվության հրապարակում
</v>
      </c>
      <c r="C23" s="119"/>
      <c r="D23" s="22"/>
    </row>
    <row r="24" spans="1:5" s="2" customFormat="1" ht="27.75" customHeight="1">
      <c r="A24" s="6" t="s">
        <v>9</v>
      </c>
      <c r="B24" s="8" t="str">
        <f>'Հավելված 1'!C27</f>
        <v xml:space="preserve"> Ծառայությունների մատուցում</v>
      </c>
      <c r="C24" s="119"/>
      <c r="D24" s="22"/>
    </row>
    <row r="25" spans="1:5" s="2" customFormat="1" ht="27">
      <c r="A25" s="51" t="s">
        <v>10</v>
      </c>
      <c r="B25" s="44" t="str">
        <f>'Հավելված 3'!F36</f>
        <v>ՀՀ տարածքային կառավարման և ենթակառուցվածքների նախարարության պետական գույքի կառավարման կոմիտե</v>
      </c>
      <c r="C25" s="119"/>
      <c r="D25" s="22"/>
    </row>
    <row r="26" spans="1:5" s="2" customFormat="1" ht="21.75" customHeight="1">
      <c r="A26" s="24"/>
      <c r="B26" s="25" t="s">
        <v>11</v>
      </c>
      <c r="C26" s="120"/>
      <c r="D26" s="26"/>
    </row>
    <row r="27" spans="1:5" s="2" customFormat="1" ht="18" thickBot="1">
      <c r="A27" s="144"/>
      <c r="B27" s="145"/>
      <c r="C27" s="104"/>
      <c r="D27" s="104"/>
      <c r="E27" s="5"/>
    </row>
    <row r="28" spans="1:5" s="2" customFormat="1" ht="18" thickBot="1">
      <c r="A28" s="141" t="s">
        <v>12</v>
      </c>
      <c r="B28" s="142"/>
      <c r="C28" s="42">
        <f>'Հավելված 5'!C28</f>
        <v>-2950</v>
      </c>
      <c r="D28" s="42">
        <f>'Հավելված 5'!D28</f>
        <v>-2950</v>
      </c>
      <c r="E28" s="5"/>
    </row>
    <row r="29" spans="1:5" s="2" customFormat="1" ht="17.25">
      <c r="A29" s="6" t="s">
        <v>5</v>
      </c>
      <c r="B29" s="20">
        <v>31001</v>
      </c>
      <c r="C29" s="65" t="s">
        <v>53</v>
      </c>
      <c r="D29" s="21" t="s">
        <v>6</v>
      </c>
    </row>
    <row r="30" spans="1:5" s="2" customFormat="1" ht="35.25" customHeight="1">
      <c r="A30" s="6" t="s">
        <v>7</v>
      </c>
      <c r="B30" s="9" t="str">
        <f>'Հավելված 1'!C29</f>
        <v>Պետական գույքի կառավարման կոմիտեի տեխնիկական հագեցվածության բարելավում</v>
      </c>
      <c r="C30" s="57"/>
      <c r="D30" s="22"/>
    </row>
    <row r="31" spans="1:5" s="2" customFormat="1" ht="40.5" customHeight="1">
      <c r="A31" s="6" t="s">
        <v>8</v>
      </c>
      <c r="B31" s="44" t="str">
        <f>'Հավելված 1'!C31</f>
        <v>Պետական գույքի կառավարման կոմիտեի աշխատանքային պայմանների բարելավման համար վարչական սարքավորումների ձեռքբերում</v>
      </c>
      <c r="C31" s="119"/>
      <c r="D31" s="22"/>
    </row>
    <row r="32" spans="1:5" s="2" customFormat="1" ht="27.75" customHeight="1">
      <c r="A32" s="6" t="s">
        <v>9</v>
      </c>
      <c r="B32" s="8" t="str">
        <f>'Հավելված 1'!C33</f>
        <v>Պետական մարմինների կողմից օգտագործվող ոչ ֆինանսական ակտիվների հետ գործառնություններ</v>
      </c>
      <c r="C32" s="119"/>
      <c r="D32" s="22"/>
    </row>
    <row r="33" spans="1:5" s="2" customFormat="1" ht="27">
      <c r="A33" s="23" t="s">
        <v>10</v>
      </c>
      <c r="B33" s="44" t="str">
        <f>'Հավելված 3'!F36</f>
        <v>ՀՀ տարածքային կառավարման և ենթակառուցվածքների նախարարության պետական գույքի կառավարման կոմիտե</v>
      </c>
      <c r="C33" s="119"/>
      <c r="D33" s="22"/>
    </row>
    <row r="34" spans="1:5" s="2" customFormat="1" ht="21.75" customHeight="1">
      <c r="A34" s="24"/>
      <c r="B34" s="25" t="s">
        <v>11</v>
      </c>
      <c r="C34" s="120"/>
      <c r="D34" s="26"/>
    </row>
    <row r="35" spans="1:5" s="2" customFormat="1" ht="18" thickBot="1">
      <c r="A35" s="141" t="s">
        <v>12</v>
      </c>
      <c r="B35" s="142"/>
      <c r="C35" s="42">
        <f>'Հավելված 5'!C35</f>
        <v>2950</v>
      </c>
      <c r="D35" s="42">
        <f>'Հավելված 5'!D35</f>
        <v>2950</v>
      </c>
      <c r="E35" s="5"/>
    </row>
  </sheetData>
  <mergeCells count="10">
    <mergeCell ref="A35:B35"/>
    <mergeCell ref="C23:C26"/>
    <mergeCell ref="A27:B27"/>
    <mergeCell ref="A28:B28"/>
    <mergeCell ref="B2:D2"/>
    <mergeCell ref="B3:D3"/>
    <mergeCell ref="A8:D8"/>
    <mergeCell ref="A10:D10"/>
    <mergeCell ref="C31:C34"/>
    <mergeCell ref="C20:D20"/>
  </mergeCells>
  <pageMargins left="0" right="0" top="0" bottom="0" header="0" footer="0"/>
  <pageSetup paperSize="9" scale="81" orientation="landscape" verticalDpi="0" r:id="rId1"/>
  <rowBreaks count="1" manualBreakCount="1">
    <brk id="2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G17"/>
  <sheetViews>
    <sheetView tabSelected="1" topLeftCell="A7" workbookViewId="0">
      <selection activeCell="F15" sqref="A1:G17"/>
    </sheetView>
  </sheetViews>
  <sheetFormatPr defaultRowHeight="15"/>
  <cols>
    <col min="1" max="1" width="18" customWidth="1"/>
    <col min="2" max="2" width="33.7109375" customWidth="1"/>
    <col min="3" max="3" width="18.7109375" customWidth="1"/>
    <col min="4" max="4" width="20.28515625" customWidth="1"/>
    <col min="5" max="5" width="17.140625" bestFit="1" customWidth="1"/>
    <col min="6" max="6" width="10.28515625" bestFit="1" customWidth="1"/>
    <col min="7" max="7" width="19" customWidth="1"/>
  </cols>
  <sheetData>
    <row r="1" spans="1:7" ht="16.5">
      <c r="A1" s="3"/>
      <c r="B1" s="3"/>
      <c r="C1" s="3"/>
      <c r="D1" s="108"/>
      <c r="E1" s="108"/>
      <c r="F1" s="108"/>
      <c r="G1" s="108" t="s">
        <v>119</v>
      </c>
    </row>
    <row r="2" spans="1:7" ht="16.5">
      <c r="A2" s="3"/>
      <c r="B2" s="3"/>
      <c r="C2" s="3"/>
      <c r="D2" s="143" t="s">
        <v>55</v>
      </c>
      <c r="E2" s="143"/>
      <c r="F2" s="143"/>
      <c r="G2" s="143"/>
    </row>
    <row r="3" spans="1:7" ht="16.5">
      <c r="A3" s="3"/>
      <c r="B3" s="3"/>
      <c r="C3" s="3"/>
      <c r="D3" s="143" t="s">
        <v>50</v>
      </c>
      <c r="E3" s="143"/>
      <c r="F3" s="143"/>
      <c r="G3" s="143"/>
    </row>
    <row r="4" spans="1:7" ht="68.25" customHeight="1">
      <c r="A4" s="150" t="s">
        <v>93</v>
      </c>
      <c r="B4" s="150"/>
      <c r="C4" s="150"/>
      <c r="D4" s="150"/>
      <c r="E4" s="150"/>
      <c r="F4" s="150"/>
      <c r="G4" s="150"/>
    </row>
    <row r="5" spans="1:7" ht="35.25" customHeight="1">
      <c r="A5" s="151" t="s">
        <v>84</v>
      </c>
      <c r="B5" s="152" t="s">
        <v>85</v>
      </c>
      <c r="C5" s="152" t="s">
        <v>86</v>
      </c>
      <c r="D5" s="152" t="s">
        <v>87</v>
      </c>
      <c r="E5" s="153" t="s">
        <v>88</v>
      </c>
      <c r="F5" s="151" t="s">
        <v>89</v>
      </c>
      <c r="G5" s="152" t="s">
        <v>90</v>
      </c>
    </row>
    <row r="6" spans="1:7" ht="38.25" customHeight="1">
      <c r="A6" s="154" t="s">
        <v>82</v>
      </c>
      <c r="B6" s="154"/>
      <c r="C6" s="154"/>
      <c r="D6" s="154"/>
      <c r="E6" s="154"/>
      <c r="F6" s="154"/>
      <c r="G6" s="42">
        <f>G10+G11</f>
        <v>0</v>
      </c>
    </row>
    <row r="7" spans="1:7" ht="30" customHeight="1">
      <c r="A7" s="155" t="s">
        <v>83</v>
      </c>
      <c r="B7" s="155" t="s">
        <v>120</v>
      </c>
      <c r="C7" s="155" t="s">
        <v>81</v>
      </c>
      <c r="D7" s="156" t="s">
        <v>121</v>
      </c>
      <c r="E7" s="156"/>
      <c r="F7" s="156"/>
      <c r="G7" s="42">
        <f>G8+G11</f>
        <v>0</v>
      </c>
    </row>
    <row r="8" spans="1:7" ht="35.25" customHeight="1">
      <c r="A8" s="157" t="s">
        <v>122</v>
      </c>
      <c r="B8" s="156" t="str">
        <f>'Հավելված 1'!C23</f>
        <v>Պետական գույքի կառավարման համակարգման՝ խորհրդատվության և մոնիտորինգի ծառայություններ</v>
      </c>
      <c r="C8" s="156"/>
      <c r="D8" s="156"/>
      <c r="E8" s="156"/>
      <c r="F8" s="156"/>
      <c r="G8" s="42">
        <f>G10</f>
        <v>-2950</v>
      </c>
    </row>
    <row r="9" spans="1:7" ht="16.5">
      <c r="A9" s="157"/>
      <c r="B9" s="157" t="s">
        <v>123</v>
      </c>
      <c r="C9" s="157"/>
      <c r="D9" s="157"/>
      <c r="E9" s="158"/>
      <c r="F9" s="159"/>
      <c r="G9" s="42">
        <f>G10</f>
        <v>-2950</v>
      </c>
    </row>
    <row r="10" spans="1:7" ht="16.5">
      <c r="A10" s="157" t="s">
        <v>124</v>
      </c>
      <c r="B10" s="160" t="s">
        <v>125</v>
      </c>
      <c r="C10" s="151" t="s">
        <v>126</v>
      </c>
      <c r="D10" s="161" t="s">
        <v>79</v>
      </c>
      <c r="E10" s="162">
        <v>2950000</v>
      </c>
      <c r="F10" s="104">
        <v>-1</v>
      </c>
      <c r="G10" s="42">
        <f>E10*F10/1000</f>
        <v>-2950</v>
      </c>
    </row>
    <row r="11" spans="1:7" ht="15" customHeight="1">
      <c r="A11" s="157" t="s">
        <v>127</v>
      </c>
      <c r="B11" s="163" t="s">
        <v>67</v>
      </c>
      <c r="C11" s="164"/>
      <c r="D11" s="164"/>
      <c r="E11" s="164"/>
      <c r="F11" s="165"/>
      <c r="G11" s="42">
        <f>SUM(G13:G17)</f>
        <v>2950</v>
      </c>
    </row>
    <row r="12" spans="1:7" ht="17.25" customHeight="1">
      <c r="A12" s="157"/>
      <c r="B12" s="157" t="s">
        <v>91</v>
      </c>
      <c r="C12" s="157"/>
      <c r="D12" s="157"/>
      <c r="E12" s="157"/>
      <c r="F12" s="157"/>
      <c r="G12" s="42">
        <f>G13+G14+G15+G16+G17</f>
        <v>2950</v>
      </c>
    </row>
    <row r="13" spans="1:7" s="74" customFormat="1" ht="16.5">
      <c r="A13" s="159" t="s">
        <v>128</v>
      </c>
      <c r="B13" s="159" t="s">
        <v>129</v>
      </c>
      <c r="C13" s="166" t="s">
        <v>80</v>
      </c>
      <c r="D13" s="159" t="s">
        <v>92</v>
      </c>
      <c r="E13" s="167">
        <v>300000</v>
      </c>
      <c r="F13" s="168">
        <v>8</v>
      </c>
      <c r="G13" s="42">
        <v>2400</v>
      </c>
    </row>
    <row r="14" spans="1:7" s="74" customFormat="1" ht="33">
      <c r="A14" s="169" t="s">
        <v>130</v>
      </c>
      <c r="B14" s="170" t="s">
        <v>131</v>
      </c>
      <c r="C14" s="166" t="s">
        <v>80</v>
      </c>
      <c r="D14" s="159" t="s">
        <v>92</v>
      </c>
      <c r="E14" s="167">
        <v>300000</v>
      </c>
      <c r="F14" s="168">
        <v>1</v>
      </c>
      <c r="G14" s="42">
        <v>300</v>
      </c>
    </row>
    <row r="15" spans="1:7" s="74" customFormat="1" ht="49.5">
      <c r="A15" s="169" t="s">
        <v>132</v>
      </c>
      <c r="B15" s="170" t="s">
        <v>133</v>
      </c>
      <c r="C15" s="166" t="s">
        <v>80</v>
      </c>
      <c r="D15" s="169" t="s">
        <v>92</v>
      </c>
      <c r="E15" s="171">
        <v>50000</v>
      </c>
      <c r="F15" s="172">
        <v>1</v>
      </c>
      <c r="G15" s="42">
        <v>50</v>
      </c>
    </row>
    <row r="16" spans="1:7" s="74" customFormat="1" ht="33">
      <c r="A16" s="169" t="s">
        <v>134</v>
      </c>
      <c r="B16" s="170" t="s">
        <v>135</v>
      </c>
      <c r="C16" s="166" t="s">
        <v>80</v>
      </c>
      <c r="D16" s="169" t="s">
        <v>92</v>
      </c>
      <c r="E16" s="173">
        <v>40</v>
      </c>
      <c r="F16" s="172">
        <v>1</v>
      </c>
      <c r="G16" s="42">
        <v>40</v>
      </c>
    </row>
    <row r="17" spans="1:7" s="74" customFormat="1" ht="16.5">
      <c r="A17" s="159" t="s">
        <v>136</v>
      </c>
      <c r="B17" s="159" t="s">
        <v>137</v>
      </c>
      <c r="C17" s="166" t="s">
        <v>80</v>
      </c>
      <c r="D17" s="159" t="s">
        <v>92</v>
      </c>
      <c r="E17" s="167">
        <v>160000</v>
      </c>
      <c r="F17" s="168">
        <v>1</v>
      </c>
      <c r="G17" s="42">
        <v>160</v>
      </c>
    </row>
  </sheetData>
  <mergeCells count="7">
    <mergeCell ref="B11:F11"/>
    <mergeCell ref="D2:G2"/>
    <mergeCell ref="D3:G3"/>
    <mergeCell ref="A4:G4"/>
    <mergeCell ref="A6:F6"/>
    <mergeCell ref="D7:F7"/>
    <mergeCell ref="B8:F8"/>
  </mergeCells>
  <pageMargins left="0" right="0" top="0" bottom="0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Հավելված 1</vt:lpstr>
      <vt:lpstr>Հավելված  2</vt:lpstr>
      <vt:lpstr>Հավելված 3</vt:lpstr>
      <vt:lpstr>Հավելված 4</vt:lpstr>
      <vt:lpstr>Հավելված 5</vt:lpstr>
      <vt:lpstr>Հավելված 6</vt:lpstr>
      <vt:lpstr>Հավելված 7</vt:lpstr>
      <vt:lpstr>'Հավելված 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Mariam</dc:creator>
  <cp:keywords>https:/mul-spm.gov.am/tasks/docs/attachment.php?id=119103&amp;fn=HAVELVAC+Nalbandyan1.xlsx&amp;out=1&amp;token=</cp:keywords>
  <cp:lastModifiedBy>Mariam</cp:lastModifiedBy>
  <cp:lastPrinted>2020-07-06T10:19:15Z</cp:lastPrinted>
  <dcterms:created xsi:type="dcterms:W3CDTF">2020-06-10T09:17:02Z</dcterms:created>
  <dcterms:modified xsi:type="dcterms:W3CDTF">2020-07-08T09:55:35Z</dcterms:modified>
</cp:coreProperties>
</file>