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t.arzumanyan\Desktop\Axeti goti\AG voroshum 2020\voroshmnan nakhagic\ՀԱսմիկի նայած\"/>
    </mc:Choice>
  </mc:AlternateContent>
  <bookViews>
    <workbookView xWindow="0" yWindow="0" windowWidth="19200" windowHeight="11190"/>
  </bookViews>
  <sheets>
    <sheet name="1" sheetId="38" r:id="rId1"/>
    <sheet name="2" sheetId="44" r:id="rId2"/>
  </sheets>
  <definedNames>
    <definedName name="AgencyCode" localSheetId="0">#REF!</definedName>
    <definedName name="AgencyCode" localSheetId="1">#REF!</definedName>
    <definedName name="AgencyCode">#REF!</definedName>
    <definedName name="AgencyName" localSheetId="0">#REF!</definedName>
    <definedName name="AgencyName" localSheetId="1">#REF!</definedName>
    <definedName name="AgencyName">#REF!</definedName>
    <definedName name="davit" localSheetId="1">#REF!</definedName>
    <definedName name="davit">#REF!</definedName>
    <definedName name="Functional1" localSheetId="0">#REF!</definedName>
    <definedName name="Functional1" localSheetId="1">#REF!</definedName>
    <definedName name="Functional1">#REF!</definedName>
    <definedName name="ggg" localSheetId="0">#REF!</definedName>
    <definedName name="ggg" localSheetId="1">#REF!</definedName>
    <definedName name="ggg">#REF!</definedName>
    <definedName name="PANature" localSheetId="0">#REF!</definedName>
    <definedName name="PANature" localSheetId="1">#REF!</definedName>
    <definedName name="PANature">#REF!</definedName>
    <definedName name="PAType" localSheetId="0">#REF!</definedName>
    <definedName name="PAType" localSheetId="1">#REF!</definedName>
    <definedName name="PAType">#REF!</definedName>
    <definedName name="Performance2" localSheetId="0">#REF!</definedName>
    <definedName name="Performance2" localSheetId="1">#REF!</definedName>
    <definedName name="Performance2">#REF!</definedName>
    <definedName name="PerformanceType" localSheetId="0">#REF!</definedName>
    <definedName name="PerformanceType" localSheetId="1">#REF!</definedName>
    <definedName name="PerformanceType">#REF!</definedName>
    <definedName name="_xlnm.Print_Area" localSheetId="0">'1'!$A$1:$J$50</definedName>
    <definedName name="Հավելված" localSheetId="1">#REF!</definedName>
    <definedName name="Հավելված">#REF!</definedName>
    <definedName name="Մաս" localSheetId="1">#REF!</definedName>
    <definedName name="Մաս">#REF!</definedName>
    <definedName name="շախմատիստ" localSheetId="0">#REF!</definedName>
    <definedName name="շախմատիստ" localSheetId="1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G23" i="44" l="1"/>
  <c r="G63" i="44"/>
  <c r="G83" i="44"/>
  <c r="I36" i="38" l="1"/>
  <c r="J36" i="38"/>
  <c r="H36" i="38"/>
  <c r="I43" i="38"/>
  <c r="J43" i="38"/>
  <c r="H43" i="38"/>
  <c r="I50" i="38"/>
  <c r="J50" i="38"/>
  <c r="H50" i="38"/>
  <c r="G82" i="44"/>
  <c r="G62" i="44"/>
  <c r="G81" i="44" l="1"/>
  <c r="G61" i="44"/>
  <c r="C74" i="44"/>
  <c r="C54" i="44"/>
  <c r="C34" i="44"/>
  <c r="C12" i="44" l="1"/>
  <c r="C16" i="44"/>
  <c r="C14" i="44"/>
  <c r="I35" i="38"/>
  <c r="I34" i="38" s="1"/>
  <c r="I33" i="38" s="1"/>
  <c r="I32" i="38" s="1"/>
  <c r="I30" i="38" s="1"/>
  <c r="J35" i="38"/>
  <c r="J34" i="38" s="1"/>
  <c r="J33" i="38" s="1"/>
  <c r="J32" i="38" s="1"/>
  <c r="J30" i="38" s="1"/>
  <c r="I42" i="38"/>
  <c r="I41" i="38" s="1"/>
  <c r="I40" i="38" s="1"/>
  <c r="I39" i="38" s="1"/>
  <c r="I37" i="38" s="1"/>
  <c r="J42" i="38"/>
  <c r="J41" i="38" s="1"/>
  <c r="J40" i="38" s="1"/>
  <c r="J39" i="38" s="1"/>
  <c r="J37" i="38" s="1"/>
  <c r="I49" i="38"/>
  <c r="I48" i="38" s="1"/>
  <c r="I47" i="38" s="1"/>
  <c r="I46" i="38" s="1"/>
  <c r="I44" i="38" s="1"/>
  <c r="J49" i="38"/>
  <c r="J48" i="38" s="1"/>
  <c r="J47" i="38" s="1"/>
  <c r="J46" i="38" s="1"/>
  <c r="J44" i="38" s="1"/>
  <c r="G21" i="38"/>
  <c r="H35" i="38"/>
  <c r="H34" i="38" s="1"/>
  <c r="H33" i="38" s="1"/>
  <c r="H32" i="38" s="1"/>
  <c r="H30" i="38" s="1"/>
  <c r="H42" i="38"/>
  <c r="H41" i="38" s="1"/>
  <c r="H40" i="38" s="1"/>
  <c r="H39" i="38" s="1"/>
  <c r="H37" i="38" s="1"/>
  <c r="H49" i="38"/>
  <c r="H48" i="38" s="1"/>
  <c r="H47" i="38" s="1"/>
  <c r="H46" i="38" s="1"/>
  <c r="H44" i="38" s="1"/>
  <c r="H29" i="38" l="1"/>
  <c r="I29" i="38"/>
  <c r="I28" i="38" s="1"/>
  <c r="I27" i="38" s="1"/>
  <c r="I26" i="38" s="1"/>
  <c r="I25" i="38" s="1"/>
  <c r="I23" i="38" s="1"/>
  <c r="J29" i="38"/>
  <c r="J28" i="38" s="1"/>
  <c r="J27" i="38" s="1"/>
  <c r="J26" i="38" s="1"/>
  <c r="J25" i="38" s="1"/>
  <c r="J23" i="38" s="1"/>
  <c r="C72" i="44"/>
  <c r="C52" i="44"/>
  <c r="C32" i="44"/>
  <c r="C76" i="44"/>
  <c r="C56" i="44"/>
  <c r="C36" i="44"/>
  <c r="I21" i="38"/>
  <c r="I19" i="38" s="1"/>
  <c r="I17" i="38" s="1"/>
  <c r="I15" i="38" s="1"/>
  <c r="I13" i="38" s="1"/>
  <c r="I11" i="38" s="1"/>
  <c r="I10" i="38" s="1"/>
  <c r="J21" i="38"/>
  <c r="J19" i="38" s="1"/>
  <c r="J17" i="38" s="1"/>
  <c r="J15" i="38" s="1"/>
  <c r="J13" i="38" s="1"/>
  <c r="J11" i="38" s="1"/>
  <c r="J10" i="38" s="1"/>
  <c r="G19" i="38" l="1"/>
  <c r="G17" i="38" s="1"/>
  <c r="G15" i="38" s="1"/>
  <c r="G13" i="38" l="1"/>
  <c r="G11" i="38" s="1"/>
  <c r="G10" i="38" s="1"/>
  <c r="H28" i="38" l="1"/>
  <c r="H27" i="38" s="1"/>
  <c r="H26" i="38" s="1"/>
  <c r="H25" i="38" s="1"/>
  <c r="H23" i="38" s="1"/>
  <c r="H21" i="38" s="1"/>
  <c r="H19" i="38" s="1"/>
  <c r="H17" i="38" s="1"/>
  <c r="H15" i="38" s="1"/>
  <c r="H13" i="38" s="1"/>
  <c r="H11" i="38" s="1"/>
  <c r="H10" i="38" s="1"/>
</calcChain>
</file>

<file path=xl/sharedStrings.xml><?xml version="1.0" encoding="utf-8"?>
<sst xmlns="http://schemas.openxmlformats.org/spreadsheetml/2006/main" count="161" uniqueCount="68">
  <si>
    <t>Ծրագրի դասիչը</t>
  </si>
  <si>
    <t>Ծրագրի անվանումը</t>
  </si>
  <si>
    <t>Ծրագրի դասիչը՝</t>
  </si>
  <si>
    <t>______________ ի    ___Ն որոշման</t>
  </si>
  <si>
    <t xml:space="preserve"> Տարի </t>
  </si>
  <si>
    <t xml:space="preserve"> Ծրագրային դասիչը</t>
  </si>
  <si>
    <t xml:space="preserve"> Տարի</t>
  </si>
  <si>
    <t xml:space="preserve"> Ծրագիր</t>
  </si>
  <si>
    <t xml:space="preserve"> Միջոցառում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</si>
  <si>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</si>
  <si>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</si>
  <si>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</si>
  <si>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</si>
  <si>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</si>
  <si>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>Ցուցանիշների փոփոխությունը (ավելացումները նշված են դրական նշանով, իսկ նվազեցումները` փակագծերում)</t>
  </si>
  <si>
    <t>/հազար դրամ/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</si>
  <si>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</si>
  <si>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</si>
  <si>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</si>
  <si>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</si>
  <si>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Բյուջետային ծախսերի գործառական դասակարգման բաժինների, խմբերի և դասերի, բյուջետային ծրագրերի, միջոցառումների բյուջետային հատկացումնեյի գլխավոր կարկադրիչների անվանումները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</si>
  <si>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</si>
  <si>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</si>
  <si>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</si>
  <si>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</si>
  <si>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</si>
  <si>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>Հավելված N 1</t>
  </si>
  <si>
    <t>ՀՀ քաղաքաշինության կոմիտե</t>
  </si>
  <si>
    <t>01</t>
  </si>
  <si>
    <t xml:space="preserve"> Առաջին եռամսյակ</t>
  </si>
  <si>
    <t xml:space="preserve"> Առաջին կիսամյակ</t>
  </si>
  <si>
    <t xml:space="preserve"> Ինն ամիս</t>
  </si>
  <si>
    <t xml:space="preserve">          ՄԱՍ 1. ՊԵՏԱԿԱՆ ՄԱՐՄՆԻ ԳԾՈՎ ԱՐԴՅՈՒՆՔԱՅԻՆ (ԿԱՏԱՐՈՂԱԿԱՆ) ՑՈՒՑԱՆԻՇՆԵՐԸ</t>
  </si>
  <si>
    <t xml:space="preserve"> ԸՆԴԱՄԵՆԸ</t>
  </si>
  <si>
    <t>այդ թվում՝</t>
  </si>
  <si>
    <t xml:space="preserve">ՀՀ կառավարության  2020 թվականի </t>
  </si>
  <si>
    <t xml:space="preserve"> Առաջին եռամսյակ </t>
  </si>
  <si>
    <t xml:space="preserve"> Առաջին կիսամյակ </t>
  </si>
  <si>
    <t xml:space="preserve"> Ինն ամիս </t>
  </si>
  <si>
    <t>Ցուցանիշների փոփոխությունը (ավելացումները նշված են դրական նշանով)</t>
  </si>
  <si>
    <t xml:space="preserve"> Տրանսֆերտների տրամադրում</t>
  </si>
  <si>
    <t xml:space="preserve"> Միջոցառման վրա կատարվող ծախսը (հազար դրամ) </t>
  </si>
  <si>
    <t>ՀԱՅԱՍՏԱՆԻ ՀԱՆՐԱՊԵՏՈՒԹՅԱՆ ԿԱՌԱՎԱՐՈՒԹՅԱՆ 2019 ԹՎԱԿԱՆԻ ԴԵԿՏԵՄԲԵՐԻ 26-Ի N 1919-Ն ՈՐՈՇՄԱՆ N 9.1 ՀԱՎԵԼՎԱԾԻ N 9.1.42 ԱՂՅՈՒՍԱԿՈՒՄ ԿԱՏԱՐՎՈՂ ԼՐԱՑՈՒՄԸ</t>
  </si>
  <si>
    <t>ՀԱՅԱՍՏԱՆԻ ՀԱՆՐԱՊԵՏՈՒԹՅԱՆ ԿԱՌԱՎԱՐՈՒԹՅԱՆ 2019 ԹՎԱԿԱՆԻ ԴԵԿՏԵՄԲԵՐԻ 26-Ի N 1919-Ն ՈՐՈՇՄԱՆ N 3  և N 4 ՀԱՎԵԼՎԱԾՆԵՐՈՒՄ ԿԱՏԱՐՎՈՂ  ՓՈՓՈԽՈՒԹՅՈՒՆՆԵՐԸ  ԵՎ  ԼՐԱՑՈՒՄՆԵՐԸ</t>
  </si>
  <si>
    <t xml:space="preserve"> Բնակարանային ապահովում</t>
  </si>
  <si>
    <t xml:space="preserve"> Երկրաշարժի հետևանքով անօթևան մնացած ընտանիքների բնակարանային ապահովում</t>
  </si>
  <si>
    <t xml:space="preserve"> Բնակության վայր չունեցող անօթևան անձանց բնակարանային ապահովման աջակցություն</t>
  </si>
  <si>
    <t xml:space="preserve"> ՀՀ աշխատանքի և սոցիալական հարցերի նախարարություն</t>
  </si>
  <si>
    <t xml:space="preserve"> ԲՆԱԿԱՐԱՆԱՅԻՆ ՇԻՆԱՐԱՐՈՒԹՅՈՒՆ ԵՎ ԿՈՄՈՒՆԱԼ ԾԱՌԱՅՈՒԹՅՈՒՆՆԵՐ</t>
  </si>
  <si>
    <t>06</t>
  </si>
  <si>
    <t xml:space="preserve"> Բնակարանային շինարարություն</t>
  </si>
  <si>
    <t xml:space="preserve"> ՀՀ   Արագածոտնի մարզպետարան</t>
  </si>
  <si>
    <t>ԴՐԱՄԱՇՆՈՐՀՆԵՐ</t>
  </si>
  <si>
    <t>Կապիտալ դրամաշնորհներ պետական հատվածի այլ մակարդակներին</t>
  </si>
  <si>
    <t xml:space="preserve"> - Այլ կապիտալ դրամաշնորհներ</t>
  </si>
  <si>
    <t xml:space="preserve"> ՀՀ   Լոռու մարզպետարան</t>
  </si>
  <si>
    <t xml:space="preserve"> ՀՀ   Շիրակի մարզպետարան</t>
  </si>
  <si>
    <t xml:space="preserve"> Շահառուների ընտրության չափանիշներ </t>
  </si>
  <si>
    <t xml:space="preserve"> Երկրաշարժի հետևանքով անօթևան մնացած` ծրագրի շահառու ճանաչված ընտանիքներ </t>
  </si>
  <si>
    <t xml:space="preserve"> Բնակարանով ապահովված շահառուների թիվ, ընտանիք </t>
  </si>
  <si>
    <t>ՀԱՅԱՍՏԱՆԻ ՀԱՆՐԱՊԵՏՈՒԹՅԱՆ ԿԱՌԱՎԱՐՈՒԹՅԱՆ 2019 ԹՎԱԿԱՆԻ ԴԵԿՏԵՄԲԵՐԻ 26-Ի N 1919-Ն ՈՐՈՇՄԱՆ N 9.1 ՀԱՎԵԼՎԱԾԻ N 9.1.48 ԱՂՅՈՒՍԱԿՈՒՄ ԿԱՏԱՐՎՈՂ ԼՐԱՑՈՒՄԸ</t>
  </si>
  <si>
    <t>ՀՀ  Արագածոտնի մարզպետարան</t>
  </si>
  <si>
    <t>ՀԱՅԱՍՏԱՆԻ ՀԱՆՐԱՊԵՏՈՒԹՅԱՆ ԿԱՌԱՎԱՐՈՒԹՅԱՆ 2019 ԹՎԱԿԱՆԻ ԴԵԿՏԵՄԲԵՐԻ 26-Ի N 1919-Ն ՈՐՈՇՄԱՆ N 9.1 ՀԱՎԵԼՎԱԾԻ N 9.1.52 ԱՂՅՈՒՍԱԿՈՒՄ ԿԱՏԱՐՎՈՂ ԼՐԱՑՈՒՄԸ</t>
  </si>
  <si>
    <t>ՀՀ  Լոռու մարզպետարան</t>
  </si>
  <si>
    <t>ՀԱՅԱՍՏԱՆԻ ՀԱՆՐԱՊԵՏՈՒԹՅԱՆ ԿԱՌԱՎԱՐՈՒԹՅԱՆ 2019 ԹՎԱԿԱՆԻ ԴԵԿՏԵՄԲԵՐԻ 26-Ի N 1919-Ն ՈՐՈՇՄԱՆ N 9.1 ՀԱՎԵԼՎԱԾԻ N 9.1.54 ԱՂՅՈՒՍԱԿՈՒՄ ԿԱՏԱՐՎՈՂ ԼՐԱՑՈՒՄԸ</t>
  </si>
  <si>
    <t>ՀՀ  Շիրակի մարզպետարան</t>
  </si>
  <si>
    <t>Հավելված N 2</t>
  </si>
  <si>
    <t>Նոտարների դեպոզիտային հաշիվներին փոխանցվող միավորների թիվ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</si>
</sst>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\ _₽_-;\-* #,##0.00\ _₽_-;_-* &quot;-&quot;??\ _₽_-;_-@_-"/>
    <numFmt numFmtId="165" formatCode="_-* #,##0.00_р_._-;\-* #,##0.00_р_._-;_-* &quot;-&quot;??_р_._-;_-@_-"/>
    <numFmt numFmtId="166" formatCode="##,##0.0;\(##,##0.0\);\-"/>
    <numFmt numFmtId="167" formatCode="_(* #,##0.0_);_(* \(#,##0.0\);_(* &quot;-&quot;??_);_(@_)"/>
    <numFmt numFmtId="168" formatCode="_-* #,##0.00\ _֏_-;\-* #,##0.00\ _֏_-;_-* &quot;-&quot;??\ _֏_-;_-@_-"/>
    <numFmt numFmtId="169" formatCode="_(* #,##0_);_(* \(#,##0\);_(* &quot;-&quot;??_);_(@_)"/>
    <numFmt numFmtId="170" formatCode="_(* #,##0.0_);_(* \(#,##0.0\);_(* &quot;-&quot;?_);_(@_)"/>
  </numFmts>
  <fonts count="2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Times Armenian"/>
      <family val="1"/>
    </font>
    <font>
      <sz val="8"/>
      <name val="GHEA Grapalat"/>
      <family val="2"/>
    </font>
    <font>
      <b/>
      <sz val="11"/>
      <name val="GHEA Grapalat"/>
      <family val="3"/>
    </font>
    <font>
      <sz val="12"/>
      <name val="Times LatArm"/>
    </font>
    <font>
      <sz val="10"/>
      <name val="Arial Unicode"/>
      <family val="2"/>
    </font>
    <font>
      <sz val="11"/>
      <name val="GHEA Grapalat"/>
      <family val="3"/>
    </font>
    <font>
      <sz val="10"/>
      <color indexed="8"/>
      <name val="MS Sans Serif"/>
      <family val="2"/>
    </font>
    <font>
      <sz val="12"/>
      <color theme="1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b/>
      <i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9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>
      <alignment horizontal="left" vertical="top" wrapText="1"/>
    </xf>
    <xf numFmtId="0" fontId="8" fillId="0" borderId="0"/>
    <xf numFmtId="0" fontId="15" fillId="0" borderId="0"/>
    <xf numFmtId="165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0" fontId="19" fillId="0" borderId="0">
      <alignment horizontal="left" vertical="top" wrapText="1"/>
    </xf>
    <xf numFmtId="166" fontId="19" fillId="0" borderId="0" applyFill="0" applyBorder="0" applyProtection="0">
      <alignment horizontal="right" vertical="top"/>
    </xf>
    <xf numFmtId="0" fontId="1" fillId="0" borderId="0"/>
    <xf numFmtId="168" fontId="1" fillId="0" borderId="0" applyFont="0" applyFill="0" applyBorder="0" applyAlignment="0" applyProtection="0"/>
    <xf numFmtId="0" fontId="21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6" fillId="0" borderId="0"/>
    <xf numFmtId="0" fontId="15" fillId="0" borderId="0"/>
    <xf numFmtId="164" fontId="15" fillId="0" borderId="0" applyFont="0" applyFill="0" applyBorder="0" applyAlignment="0" applyProtection="0"/>
    <xf numFmtId="0" fontId="24" fillId="0" borderId="0"/>
    <xf numFmtId="0" fontId="16" fillId="0" borderId="0"/>
    <xf numFmtId="165" fontId="15" fillId="0" borderId="0" applyFont="0" applyFill="0" applyBorder="0" applyAlignment="0" applyProtection="0"/>
  </cellStyleXfs>
  <cellXfs count="87">
    <xf numFmtId="0" fontId="0" fillId="0" borderId="0" xfId="0"/>
    <xf numFmtId="0" fontId="9" fillId="2" borderId="0" xfId="0" applyFont="1" applyFill="1"/>
    <xf numFmtId="0" fontId="12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20" fillId="2" borderId="10" xfId="0" applyFont="1" applyFill="1" applyBorder="1" applyAlignment="1">
      <alignment horizontal="left" vertical="top" wrapText="1"/>
    </xf>
    <xf numFmtId="0" fontId="23" fillId="2" borderId="9" xfId="0" applyFont="1" applyFill="1" applyBorder="1" applyAlignment="1">
      <alignment horizontal="left" vertical="top" wrapText="1"/>
    </xf>
    <xf numFmtId="0" fontId="28" fillId="2" borderId="9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23" fillId="2" borderId="0" xfId="0" applyFont="1" applyFill="1" applyAlignment="1">
      <alignment horizontal="left" vertical="top" wrapText="1"/>
    </xf>
    <xf numFmtId="0" fontId="23" fillId="2" borderId="7" xfId="0" applyFont="1" applyFill="1" applyBorder="1" applyAlignment="1">
      <alignment horizontal="center" vertical="top" wrapText="1"/>
    </xf>
    <xf numFmtId="0" fontId="23" fillId="2" borderId="9" xfId="24" applyFont="1" applyFill="1" applyBorder="1" applyAlignment="1">
      <alignment horizontal="center" vertical="top" wrapText="1"/>
    </xf>
    <xf numFmtId="43" fontId="20" fillId="2" borderId="8" xfId="8" applyFont="1" applyFill="1" applyBorder="1" applyAlignment="1">
      <alignment horizontal="right" vertical="center"/>
    </xf>
    <xf numFmtId="167" fontId="20" fillId="2" borderId="8" xfId="8" applyNumberFormat="1" applyFont="1" applyFill="1" applyBorder="1" applyAlignment="1">
      <alignment horizontal="center" vertical="center"/>
    </xf>
    <xf numFmtId="0" fontId="23" fillId="2" borderId="0" xfId="14" applyFont="1" applyFill="1">
      <alignment horizontal="left" vertical="top" wrapText="1"/>
    </xf>
    <xf numFmtId="0" fontId="23" fillId="2" borderId="9" xfId="0" applyFont="1" applyFill="1" applyBorder="1" applyAlignment="1">
      <alignment horizontal="left" vertical="center" wrapText="1"/>
    </xf>
    <xf numFmtId="167" fontId="20" fillId="2" borderId="9" xfId="0" applyNumberFormat="1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167" fontId="23" fillId="2" borderId="8" xfId="8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vertical="center"/>
    </xf>
    <xf numFmtId="167" fontId="23" fillId="2" borderId="9" xfId="8" applyNumberFormat="1" applyFont="1" applyFill="1" applyBorder="1" applyAlignment="1">
      <alignment horizontal="center" vertical="center"/>
    </xf>
    <xf numFmtId="0" fontId="28" fillId="2" borderId="9" xfId="0" applyFont="1" applyFill="1" applyBorder="1"/>
    <xf numFmtId="167" fontId="23" fillId="2" borderId="9" xfId="0" applyNumberFormat="1" applyFont="1" applyFill="1" applyBorder="1" applyAlignment="1">
      <alignment horizontal="left" vertical="center" wrapText="1"/>
    </xf>
    <xf numFmtId="167" fontId="20" fillId="2" borderId="9" xfId="8" applyNumberFormat="1" applyFont="1" applyFill="1" applyBorder="1" applyAlignment="1">
      <alignment horizontal="left" vertical="center" wrapText="1"/>
    </xf>
    <xf numFmtId="167" fontId="23" fillId="2" borderId="9" xfId="8" applyNumberFormat="1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center" vertical="top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right"/>
    </xf>
    <xf numFmtId="0" fontId="11" fillId="2" borderId="9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0" fontId="9" fillId="2" borderId="0" xfId="0" applyFont="1" applyFill="1" applyBorder="1"/>
    <xf numFmtId="0" fontId="9" fillId="2" borderId="6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left" vertical="top" wrapText="1"/>
    </xf>
    <xf numFmtId="0" fontId="17" fillId="2" borderId="9" xfId="14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left" vertical="center" wrapText="1"/>
    </xf>
    <xf numFmtId="169" fontId="25" fillId="2" borderId="9" xfId="8" applyNumberFormat="1" applyFont="1" applyFill="1" applyBorder="1" applyAlignment="1">
      <alignment horizontal="center"/>
    </xf>
    <xf numFmtId="167" fontId="17" fillId="2" borderId="9" xfId="8" applyNumberFormat="1" applyFont="1" applyFill="1" applyBorder="1" applyAlignment="1">
      <alignment horizontal="center" vertical="top" wrapText="1"/>
    </xf>
    <xf numFmtId="167" fontId="26" fillId="2" borderId="9" xfId="8" applyNumberFormat="1" applyFont="1" applyFill="1" applyBorder="1" applyAlignment="1">
      <alignment horizontal="center" vertical="top" wrapText="1"/>
    </xf>
    <xf numFmtId="43" fontId="9" fillId="2" borderId="0" xfId="0" applyNumberFormat="1" applyFont="1" applyFill="1"/>
    <xf numFmtId="170" fontId="9" fillId="2" borderId="0" xfId="0" applyNumberFormat="1" applyFont="1" applyFill="1"/>
    <xf numFmtId="0" fontId="25" fillId="2" borderId="9" xfId="0" applyFont="1" applyFill="1" applyBorder="1" applyAlignment="1">
      <alignment horizontal="center"/>
    </xf>
    <xf numFmtId="49" fontId="20" fillId="2" borderId="7" xfId="14" applyNumberFormat="1" applyFont="1" applyFill="1" applyBorder="1" applyAlignment="1">
      <alignment horizontal="center" vertical="top" wrapText="1"/>
    </xf>
    <xf numFmtId="49" fontId="20" fillId="2" borderId="1" xfId="14" applyNumberFormat="1" applyFont="1" applyFill="1" applyBorder="1" applyAlignment="1">
      <alignment horizontal="center" vertical="top" wrapText="1"/>
    </xf>
    <xf numFmtId="49" fontId="20" fillId="2" borderId="2" xfId="14" applyNumberFormat="1" applyFont="1" applyFill="1" applyBorder="1" applyAlignment="1">
      <alignment horizontal="center" vertical="top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0" fontId="23" fillId="2" borderId="2" xfId="0" applyFont="1" applyFill="1" applyBorder="1" applyAlignment="1">
      <alignment horizontal="center" vertical="top" wrapText="1"/>
    </xf>
    <xf numFmtId="0" fontId="20" fillId="2" borderId="7" xfId="14" applyFont="1" applyFill="1" applyBorder="1" applyAlignment="1">
      <alignment horizontal="center" vertical="top" wrapText="1"/>
    </xf>
    <xf numFmtId="0" fontId="20" fillId="2" borderId="1" xfId="14" applyFont="1" applyFill="1" applyBorder="1" applyAlignment="1">
      <alignment horizontal="center" vertical="top" wrapText="1"/>
    </xf>
    <xf numFmtId="0" fontId="20" fillId="2" borderId="2" xfId="14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7" fontId="26" fillId="3" borderId="9" xfId="8" applyNumberFormat="1" applyFont="1" applyFill="1" applyBorder="1" applyAlignment="1">
      <alignment horizontal="center" vertical="top" wrapText="1"/>
    </xf>
  </cellXfs>
  <cellStyles count="29">
    <cellStyle name="Comma" xfId="8" builtinId="3"/>
    <cellStyle name="Comma 2" xfId="10"/>
    <cellStyle name="Comma 3" xfId="17"/>
    <cellStyle name="Comma 4" xfId="25"/>
    <cellStyle name="Normal" xfId="0" builtinId="0"/>
    <cellStyle name="Normal 10" xfId="4"/>
    <cellStyle name="Normal 10 2" xfId="23"/>
    <cellStyle name="Normal 11" xfId="24"/>
    <cellStyle name="Normal 2" xfId="1"/>
    <cellStyle name="Normal 2 2" xfId="12"/>
    <cellStyle name="Normal 3" xfId="3"/>
    <cellStyle name="Normal 4" xfId="5"/>
    <cellStyle name="Normal 4 2" xfId="27"/>
    <cellStyle name="Normal 5" xfId="9"/>
    <cellStyle name="Normal 5 2" xfId="18"/>
    <cellStyle name="Normal 6" xfId="11"/>
    <cellStyle name="Normal 6 2" xfId="21"/>
    <cellStyle name="Normal 7" xfId="13"/>
    <cellStyle name="Normal 8" xfId="14"/>
    <cellStyle name="Normal 8 2" xfId="22"/>
    <cellStyle name="Normal 9" xfId="16"/>
    <cellStyle name="Percent 2" xfId="2"/>
    <cellStyle name="SN_241" xfId="15"/>
    <cellStyle name="Style 1" xfId="26"/>
    <cellStyle name="Обычный 2" xfId="6"/>
    <cellStyle name="Обычный 2 2" xfId="19"/>
    <cellStyle name="Финансовый 2" xfId="20"/>
    <cellStyle name="Финансовый 2 2" xfId="28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0"/>
  <sheetViews>
    <sheetView tabSelected="1" topLeftCell="A43" workbookViewId="0">
      <selection activeCell="J40" sqref="J40"/>
    </sheetView>
  </sheetViews>
  <sheetFormatPr defaultColWidth="9.140625" defaultRowHeight="16.5" x14ac:dyDescent="0.3"/>
  <cols>
    <col min="1" max="1" width="6.85546875" style="13" customWidth="1"/>
    <col min="2" max="2" width="7.28515625" style="13" customWidth="1"/>
    <col min="3" max="3" width="5.85546875" style="13" customWidth="1"/>
    <col min="4" max="4" width="8.42578125" style="13" customWidth="1"/>
    <col min="5" max="5" width="10.85546875" style="13" customWidth="1"/>
    <col min="6" max="6" width="39.85546875" style="13" customWidth="1"/>
    <col min="7" max="7" width="14.5703125" style="13" hidden="1" customWidth="1"/>
    <col min="8" max="8" width="13.42578125" style="13" customWidth="1"/>
    <col min="9" max="9" width="15.28515625" style="13" customWidth="1"/>
    <col min="10" max="10" width="16.42578125" style="13" customWidth="1"/>
    <col min="11" max="12" width="9.140625" style="13"/>
    <col min="13" max="13" width="9.85546875" style="13" bestFit="1" customWidth="1"/>
    <col min="14" max="16384" width="9.140625" style="13"/>
  </cols>
  <sheetData>
    <row r="1" spans="1:10" ht="18" customHeight="1" x14ac:dyDescent="0.3">
      <c r="F1" s="14"/>
      <c r="G1" s="14"/>
      <c r="H1" s="14"/>
      <c r="I1" s="14"/>
      <c r="J1" s="14" t="s">
        <v>26</v>
      </c>
    </row>
    <row r="2" spans="1:10" ht="18" customHeight="1" x14ac:dyDescent="0.3">
      <c r="F2" s="64" t="s">
        <v>35</v>
      </c>
      <c r="G2" s="64"/>
      <c r="H2" s="64"/>
      <c r="I2" s="64"/>
      <c r="J2" s="64"/>
    </row>
    <row r="3" spans="1:10" ht="18" customHeight="1" x14ac:dyDescent="0.3">
      <c r="F3" s="64" t="s">
        <v>3</v>
      </c>
      <c r="G3" s="64"/>
      <c r="H3" s="64"/>
      <c r="I3" s="64"/>
      <c r="J3" s="64"/>
    </row>
    <row r="5" spans="1:10" ht="33" customHeight="1" x14ac:dyDescent="0.3">
      <c r="A5" s="65" t="s">
        <v>43</v>
      </c>
      <c r="B5" s="65"/>
      <c r="C5" s="65"/>
      <c r="D5" s="65"/>
      <c r="E5" s="65"/>
      <c r="F5" s="65"/>
      <c r="G5" s="65"/>
      <c r="H5" s="65"/>
      <c r="I5" s="65"/>
      <c r="J5" s="65"/>
    </row>
    <row r="7" spans="1:10" x14ac:dyDescent="0.3">
      <c r="J7" s="14" t="s">
        <v>15</v>
      </c>
    </row>
    <row r="8" spans="1:10" s="15" customFormat="1" ht="70.5" customHeight="1" x14ac:dyDescent="0.25">
      <c r="A8" s="66" t="s">
        <v>16</v>
      </c>
      <c r="B8" s="67"/>
      <c r="C8" s="68"/>
      <c r="D8" s="69" t="s">
        <v>5</v>
      </c>
      <c r="E8" s="69"/>
      <c r="F8" s="69" t="s">
        <v>20</v>
      </c>
      <c r="G8" s="70" t="s">
        <v>14</v>
      </c>
      <c r="H8" s="71"/>
      <c r="I8" s="71"/>
      <c r="J8" s="72"/>
    </row>
    <row r="9" spans="1:10" s="15" customFormat="1" ht="40.5" x14ac:dyDescent="0.25">
      <c r="A9" s="31" t="s">
        <v>17</v>
      </c>
      <c r="B9" s="32" t="s">
        <v>18</v>
      </c>
      <c r="C9" s="32" t="s">
        <v>19</v>
      </c>
      <c r="D9" s="33" t="s">
        <v>7</v>
      </c>
      <c r="E9" s="33" t="s">
        <v>8</v>
      </c>
      <c r="F9" s="69"/>
      <c r="G9" s="17" t="s">
        <v>36</v>
      </c>
      <c r="H9" s="17" t="s">
        <v>37</v>
      </c>
      <c r="I9" s="17" t="s">
        <v>38</v>
      </c>
      <c r="J9" s="17" t="s">
        <v>4</v>
      </c>
    </row>
    <row r="10" spans="1:10" s="15" customFormat="1" x14ac:dyDescent="0.25">
      <c r="A10" s="16"/>
      <c r="B10" s="52"/>
      <c r="C10" s="55"/>
      <c r="D10" s="52"/>
      <c r="E10" s="52"/>
      <c r="F10" s="9" t="s">
        <v>33</v>
      </c>
      <c r="G10" s="18">
        <f>+G11</f>
        <v>0</v>
      </c>
      <c r="H10" s="18">
        <f>+H11</f>
        <v>0</v>
      </c>
      <c r="I10" s="18">
        <f t="shared" ref="I10:J10" si="0">+I11</f>
        <v>0</v>
      </c>
      <c r="J10" s="18">
        <f t="shared" si="0"/>
        <v>0</v>
      </c>
    </row>
    <row r="11" spans="1:10" s="20" customFormat="1" ht="39.75" customHeight="1" x14ac:dyDescent="0.25">
      <c r="A11" s="49" t="s">
        <v>49</v>
      </c>
      <c r="B11" s="53"/>
      <c r="C11" s="56"/>
      <c r="D11" s="53"/>
      <c r="E11" s="53"/>
      <c r="F11" s="12" t="s">
        <v>48</v>
      </c>
      <c r="G11" s="19">
        <f t="shared" ref="G11:H11" si="1">+G13</f>
        <v>0</v>
      </c>
      <c r="H11" s="19">
        <f t="shared" si="1"/>
        <v>0</v>
      </c>
      <c r="I11" s="19">
        <f t="shared" ref="I11:J11" si="2">+I13</f>
        <v>0</v>
      </c>
      <c r="J11" s="19">
        <f t="shared" si="2"/>
        <v>0</v>
      </c>
    </row>
    <row r="12" spans="1:10" s="20" customFormat="1" x14ac:dyDescent="0.25">
      <c r="A12" s="50"/>
      <c r="B12" s="54"/>
      <c r="C12" s="56"/>
      <c r="D12" s="53"/>
      <c r="E12" s="53"/>
      <c r="F12" s="21" t="s">
        <v>9</v>
      </c>
      <c r="G12" s="21"/>
      <c r="H12" s="21"/>
      <c r="I12" s="21"/>
      <c r="J12" s="21"/>
    </row>
    <row r="13" spans="1:10" s="20" customFormat="1" x14ac:dyDescent="0.25">
      <c r="A13" s="50"/>
      <c r="B13" s="49" t="s">
        <v>28</v>
      </c>
      <c r="C13" s="56"/>
      <c r="D13" s="53"/>
      <c r="E13" s="53"/>
      <c r="F13" s="12" t="s">
        <v>50</v>
      </c>
      <c r="G13" s="19">
        <f t="shared" ref="G13:H13" si="3">+G15</f>
        <v>0</v>
      </c>
      <c r="H13" s="19">
        <f t="shared" si="3"/>
        <v>0</v>
      </c>
      <c r="I13" s="19">
        <f t="shared" ref="I13:J13" si="4">+I15</f>
        <v>0</v>
      </c>
      <c r="J13" s="19">
        <f t="shared" si="4"/>
        <v>0</v>
      </c>
    </row>
    <row r="14" spans="1:10" s="20" customFormat="1" x14ac:dyDescent="0.25">
      <c r="A14" s="50"/>
      <c r="B14" s="50"/>
      <c r="C14" s="57"/>
      <c r="D14" s="53"/>
      <c r="E14" s="53"/>
      <c r="F14" s="21" t="s">
        <v>9</v>
      </c>
      <c r="G14" s="21"/>
      <c r="H14" s="21"/>
      <c r="I14" s="21"/>
      <c r="J14" s="21"/>
    </row>
    <row r="15" spans="1:10" s="20" customFormat="1" x14ac:dyDescent="0.25">
      <c r="A15" s="50"/>
      <c r="B15" s="50"/>
      <c r="C15" s="49" t="s">
        <v>28</v>
      </c>
      <c r="D15" s="53"/>
      <c r="E15" s="53"/>
      <c r="F15" s="12" t="s">
        <v>50</v>
      </c>
      <c r="G15" s="19">
        <f>+G17</f>
        <v>0</v>
      </c>
      <c r="H15" s="19">
        <f>+H17</f>
        <v>0</v>
      </c>
      <c r="I15" s="19">
        <f t="shared" ref="I15:J15" si="5">+I17</f>
        <v>0</v>
      </c>
      <c r="J15" s="19">
        <f t="shared" si="5"/>
        <v>0</v>
      </c>
    </row>
    <row r="16" spans="1:10" s="20" customFormat="1" x14ac:dyDescent="0.25">
      <c r="A16" s="50"/>
      <c r="B16" s="50"/>
      <c r="C16" s="50"/>
      <c r="D16" s="53"/>
      <c r="E16" s="53"/>
      <c r="F16" s="21" t="s">
        <v>9</v>
      </c>
      <c r="G16" s="21"/>
      <c r="H16" s="21"/>
      <c r="I16" s="21"/>
      <c r="J16" s="21"/>
    </row>
    <row r="17" spans="1:10" s="20" customFormat="1" ht="33" x14ac:dyDescent="0.25">
      <c r="A17" s="50"/>
      <c r="B17" s="50"/>
      <c r="C17" s="50"/>
      <c r="D17" s="53"/>
      <c r="E17" s="53"/>
      <c r="F17" s="12" t="s">
        <v>47</v>
      </c>
      <c r="G17" s="22">
        <f>+G19</f>
        <v>0</v>
      </c>
      <c r="H17" s="22">
        <f>+H19</f>
        <v>0</v>
      </c>
      <c r="I17" s="22">
        <f t="shared" ref="I17:J17" si="6">+I19</f>
        <v>0</v>
      </c>
      <c r="J17" s="22">
        <f t="shared" si="6"/>
        <v>0</v>
      </c>
    </row>
    <row r="18" spans="1:10" s="20" customFormat="1" x14ac:dyDescent="0.25">
      <c r="A18" s="50"/>
      <c r="B18" s="50"/>
      <c r="C18" s="50"/>
      <c r="D18" s="54"/>
      <c r="E18" s="53"/>
      <c r="F18" s="21" t="s">
        <v>9</v>
      </c>
      <c r="G18" s="23"/>
      <c r="H18" s="23"/>
      <c r="I18" s="23"/>
      <c r="J18" s="23"/>
    </row>
    <row r="19" spans="1:10" s="20" customFormat="1" x14ac:dyDescent="0.25">
      <c r="A19" s="50"/>
      <c r="B19" s="50"/>
      <c r="C19" s="50"/>
      <c r="D19" s="58">
        <v>1098</v>
      </c>
      <c r="E19" s="63"/>
      <c r="F19" s="10" t="s">
        <v>44</v>
      </c>
      <c r="G19" s="24">
        <f t="shared" ref="G19" si="7">+G21</f>
        <v>0</v>
      </c>
      <c r="H19" s="24">
        <f>+H21</f>
        <v>0</v>
      </c>
      <c r="I19" s="24">
        <f t="shared" ref="I19:J19" si="8">+I21</f>
        <v>0</v>
      </c>
      <c r="J19" s="24">
        <f t="shared" si="8"/>
        <v>0</v>
      </c>
    </row>
    <row r="20" spans="1:10" s="20" customFormat="1" x14ac:dyDescent="0.25">
      <c r="A20" s="50"/>
      <c r="B20" s="50"/>
      <c r="C20" s="50"/>
      <c r="D20" s="59"/>
      <c r="E20" s="63"/>
      <c r="F20" s="25" t="s">
        <v>34</v>
      </c>
      <c r="G20" s="25"/>
      <c r="H20" s="25"/>
      <c r="I20" s="25"/>
      <c r="J20" s="25"/>
    </row>
    <row r="21" spans="1:10" s="20" customFormat="1" ht="46.5" customHeight="1" x14ac:dyDescent="0.25">
      <c r="A21" s="50"/>
      <c r="B21" s="50"/>
      <c r="C21" s="50"/>
      <c r="D21" s="59"/>
      <c r="E21" s="61">
        <v>12001</v>
      </c>
      <c r="F21" s="10" t="s">
        <v>45</v>
      </c>
      <c r="G21" s="26">
        <f>+G23+G30+G37+G44</f>
        <v>0</v>
      </c>
      <c r="H21" s="26">
        <f>+H23+H30+H37+H44</f>
        <v>0</v>
      </c>
      <c r="I21" s="26">
        <f t="shared" ref="I21:J21" si="9">+I23+I30+I37+I44</f>
        <v>0</v>
      </c>
      <c r="J21" s="26">
        <f t="shared" si="9"/>
        <v>0</v>
      </c>
    </row>
    <row r="22" spans="1:10" s="20" customFormat="1" x14ac:dyDescent="0.25">
      <c r="A22" s="50"/>
      <c r="B22" s="50"/>
      <c r="C22" s="50"/>
      <c r="D22" s="59"/>
      <c r="E22" s="61"/>
      <c r="F22" s="21" t="s">
        <v>10</v>
      </c>
      <c r="G22" s="21"/>
      <c r="H22" s="21"/>
      <c r="I22" s="21"/>
      <c r="J22" s="21"/>
    </row>
    <row r="23" spans="1:10" s="20" customFormat="1" x14ac:dyDescent="0.3">
      <c r="A23" s="50"/>
      <c r="B23" s="50"/>
      <c r="C23" s="50"/>
      <c r="D23" s="59"/>
      <c r="E23" s="61"/>
      <c r="F23" s="27" t="s">
        <v>27</v>
      </c>
      <c r="G23" s="23"/>
      <c r="H23" s="22">
        <f>+H25</f>
        <v>-900454</v>
      </c>
      <c r="I23" s="22">
        <f t="shared" ref="I23:J23" si="10">+I25</f>
        <v>-1950454</v>
      </c>
      <c r="J23" s="22">
        <f t="shared" si="10"/>
        <v>-3000454</v>
      </c>
    </row>
    <row r="24" spans="1:10" s="20" customFormat="1" ht="59.25" customHeight="1" x14ac:dyDescent="0.25">
      <c r="A24" s="50"/>
      <c r="B24" s="50"/>
      <c r="C24" s="50"/>
      <c r="D24" s="59"/>
      <c r="E24" s="61"/>
      <c r="F24" s="10" t="s">
        <v>11</v>
      </c>
      <c r="G24" s="21"/>
      <c r="H24" s="28"/>
      <c r="I24" s="28"/>
      <c r="J24" s="28"/>
    </row>
    <row r="25" spans="1:10" s="20" customFormat="1" x14ac:dyDescent="0.25">
      <c r="A25" s="50"/>
      <c r="B25" s="50"/>
      <c r="C25" s="50"/>
      <c r="D25" s="59"/>
      <c r="E25" s="61"/>
      <c r="F25" s="10" t="s">
        <v>12</v>
      </c>
      <c r="G25" s="21"/>
      <c r="H25" s="28">
        <f>+H26</f>
        <v>-900454</v>
      </c>
      <c r="I25" s="28">
        <f t="shared" ref="I25:J28" si="11">+I26</f>
        <v>-1950454</v>
      </c>
      <c r="J25" s="28">
        <f t="shared" si="11"/>
        <v>-3000454</v>
      </c>
    </row>
    <row r="26" spans="1:10" s="20" customFormat="1" x14ac:dyDescent="0.25">
      <c r="A26" s="50"/>
      <c r="B26" s="50"/>
      <c r="C26" s="50"/>
      <c r="D26" s="59"/>
      <c r="E26" s="61"/>
      <c r="F26" s="10" t="s">
        <v>13</v>
      </c>
      <c r="G26" s="21"/>
      <c r="H26" s="28">
        <f>+H27</f>
        <v>-900454</v>
      </c>
      <c r="I26" s="28">
        <f t="shared" si="11"/>
        <v>-1950454</v>
      </c>
      <c r="J26" s="28">
        <f t="shared" si="11"/>
        <v>-3000454</v>
      </c>
    </row>
    <row r="27" spans="1:10" s="20" customFormat="1" x14ac:dyDescent="0.25">
      <c r="A27" s="50"/>
      <c r="B27" s="50"/>
      <c r="C27" s="50"/>
      <c r="D27" s="59"/>
      <c r="E27" s="61"/>
      <c r="F27" s="10" t="s">
        <v>52</v>
      </c>
      <c r="G27" s="21"/>
      <c r="H27" s="28">
        <f>+H28</f>
        <v>-900454</v>
      </c>
      <c r="I27" s="28">
        <f t="shared" si="11"/>
        <v>-1950454</v>
      </c>
      <c r="J27" s="28">
        <f t="shared" si="11"/>
        <v>-3000454</v>
      </c>
    </row>
    <row r="28" spans="1:10" s="20" customFormat="1" ht="42" customHeight="1" x14ac:dyDescent="0.25">
      <c r="A28" s="50"/>
      <c r="B28" s="50"/>
      <c r="C28" s="50"/>
      <c r="D28" s="59"/>
      <c r="E28" s="61"/>
      <c r="F28" s="10" t="s">
        <v>53</v>
      </c>
      <c r="G28" s="21"/>
      <c r="H28" s="28">
        <f>+H29</f>
        <v>-900454</v>
      </c>
      <c r="I28" s="28">
        <f t="shared" si="11"/>
        <v>-1950454</v>
      </c>
      <c r="J28" s="28">
        <f t="shared" si="11"/>
        <v>-3000454</v>
      </c>
    </row>
    <row r="29" spans="1:10" s="20" customFormat="1" x14ac:dyDescent="0.25">
      <c r="A29" s="50"/>
      <c r="B29" s="50"/>
      <c r="C29" s="50"/>
      <c r="D29" s="59"/>
      <c r="E29" s="61"/>
      <c r="F29" s="10" t="s">
        <v>54</v>
      </c>
      <c r="G29" s="21"/>
      <c r="H29" s="28">
        <f>-H30-H37-H44</f>
        <v>-900454</v>
      </c>
      <c r="I29" s="28">
        <f t="shared" ref="I29:J29" si="12">-I30-I37-I44</f>
        <v>-1950454</v>
      </c>
      <c r="J29" s="28">
        <f t="shared" si="12"/>
        <v>-3000454</v>
      </c>
    </row>
    <row r="30" spans="1:10" s="20" customFormat="1" ht="33" x14ac:dyDescent="0.25">
      <c r="A30" s="50"/>
      <c r="B30" s="50"/>
      <c r="C30" s="50"/>
      <c r="D30" s="59"/>
      <c r="E30" s="61"/>
      <c r="F30" s="11" t="s">
        <v>51</v>
      </c>
      <c r="G30" s="23"/>
      <c r="H30" s="29">
        <f>+H32</f>
        <v>37000</v>
      </c>
      <c r="I30" s="29">
        <f t="shared" ref="I30:J30" si="13">+I32</f>
        <v>79000</v>
      </c>
      <c r="J30" s="29">
        <f t="shared" si="13"/>
        <v>118838</v>
      </c>
    </row>
    <row r="31" spans="1:10" s="20" customFormat="1" ht="58.5" customHeight="1" x14ac:dyDescent="0.25">
      <c r="A31" s="50"/>
      <c r="B31" s="50"/>
      <c r="C31" s="50"/>
      <c r="D31" s="59"/>
      <c r="E31" s="61"/>
      <c r="F31" s="10" t="s">
        <v>11</v>
      </c>
      <c r="G31" s="21"/>
      <c r="H31" s="30"/>
      <c r="I31" s="30"/>
      <c r="J31" s="30"/>
    </row>
    <row r="32" spans="1:10" s="20" customFormat="1" x14ac:dyDescent="0.25">
      <c r="A32" s="50"/>
      <c r="B32" s="50"/>
      <c r="C32" s="50"/>
      <c r="D32" s="59"/>
      <c r="E32" s="61"/>
      <c r="F32" s="10" t="s">
        <v>12</v>
      </c>
      <c r="G32" s="21"/>
      <c r="H32" s="30">
        <f>+H33</f>
        <v>37000</v>
      </c>
      <c r="I32" s="30">
        <f t="shared" ref="I32:J35" si="14">+I33</f>
        <v>79000</v>
      </c>
      <c r="J32" s="30">
        <f t="shared" si="14"/>
        <v>118838</v>
      </c>
    </row>
    <row r="33" spans="1:10" s="20" customFormat="1" x14ac:dyDescent="0.25">
      <c r="A33" s="50"/>
      <c r="B33" s="50"/>
      <c r="C33" s="50"/>
      <c r="D33" s="59"/>
      <c r="E33" s="61"/>
      <c r="F33" s="10" t="s">
        <v>13</v>
      </c>
      <c r="G33" s="21"/>
      <c r="H33" s="30">
        <f>+H34</f>
        <v>37000</v>
      </c>
      <c r="I33" s="30">
        <f t="shared" si="14"/>
        <v>79000</v>
      </c>
      <c r="J33" s="30">
        <f t="shared" si="14"/>
        <v>118838</v>
      </c>
    </row>
    <row r="34" spans="1:10" s="20" customFormat="1" x14ac:dyDescent="0.25">
      <c r="A34" s="50"/>
      <c r="B34" s="50"/>
      <c r="C34" s="50"/>
      <c r="D34" s="59"/>
      <c r="E34" s="61"/>
      <c r="F34" s="10" t="s">
        <v>52</v>
      </c>
      <c r="G34" s="21"/>
      <c r="H34" s="30">
        <f>+H35</f>
        <v>37000</v>
      </c>
      <c r="I34" s="30">
        <f t="shared" si="14"/>
        <v>79000</v>
      </c>
      <c r="J34" s="30">
        <f t="shared" si="14"/>
        <v>118838</v>
      </c>
    </row>
    <row r="35" spans="1:10" s="20" customFormat="1" ht="49.5" x14ac:dyDescent="0.25">
      <c r="A35" s="50"/>
      <c r="B35" s="50"/>
      <c r="C35" s="50"/>
      <c r="D35" s="59"/>
      <c r="E35" s="61"/>
      <c r="F35" s="10" t="s">
        <v>53</v>
      </c>
      <c r="G35" s="21"/>
      <c r="H35" s="30">
        <f>+H36</f>
        <v>37000</v>
      </c>
      <c r="I35" s="30">
        <f t="shared" si="14"/>
        <v>79000</v>
      </c>
      <c r="J35" s="30">
        <f t="shared" si="14"/>
        <v>118838</v>
      </c>
    </row>
    <row r="36" spans="1:10" s="20" customFormat="1" x14ac:dyDescent="0.25">
      <c r="A36" s="50"/>
      <c r="B36" s="50"/>
      <c r="C36" s="50"/>
      <c r="D36" s="59"/>
      <c r="E36" s="61"/>
      <c r="F36" s="10" t="s">
        <v>54</v>
      </c>
      <c r="G36" s="21"/>
      <c r="H36" s="30">
        <f>+'2'!E43</f>
        <v>37000</v>
      </c>
      <c r="I36" s="30">
        <f>+'2'!F43</f>
        <v>79000</v>
      </c>
      <c r="J36" s="30">
        <f>+'2'!G43</f>
        <v>118838</v>
      </c>
    </row>
    <row r="37" spans="1:10" s="20" customFormat="1" x14ac:dyDescent="0.25">
      <c r="A37" s="50"/>
      <c r="B37" s="50"/>
      <c r="C37" s="50"/>
      <c r="D37" s="59"/>
      <c r="E37" s="61"/>
      <c r="F37" s="11" t="s">
        <v>55</v>
      </c>
      <c r="G37" s="23"/>
      <c r="H37" s="29">
        <f>+H39</f>
        <v>614000</v>
      </c>
      <c r="I37" s="29">
        <f t="shared" ref="I37:J37" si="15">+I39</f>
        <v>1330800</v>
      </c>
      <c r="J37" s="29">
        <f t="shared" si="15"/>
        <v>2067643.5</v>
      </c>
    </row>
    <row r="38" spans="1:10" s="20" customFormat="1" ht="55.5" customHeight="1" x14ac:dyDescent="0.25">
      <c r="A38" s="50"/>
      <c r="B38" s="50"/>
      <c r="C38" s="50"/>
      <c r="D38" s="59"/>
      <c r="E38" s="61"/>
      <c r="F38" s="10" t="s">
        <v>11</v>
      </c>
      <c r="G38" s="21"/>
      <c r="H38" s="30"/>
      <c r="I38" s="30"/>
      <c r="J38" s="30"/>
    </row>
    <row r="39" spans="1:10" s="20" customFormat="1" x14ac:dyDescent="0.25">
      <c r="A39" s="50"/>
      <c r="B39" s="50"/>
      <c r="C39" s="50"/>
      <c r="D39" s="59"/>
      <c r="E39" s="61"/>
      <c r="F39" s="10" t="s">
        <v>12</v>
      </c>
      <c r="G39" s="21"/>
      <c r="H39" s="30">
        <f>+H40</f>
        <v>614000</v>
      </c>
      <c r="I39" s="30">
        <f t="shared" ref="I39:J42" si="16">+I40</f>
        <v>1330800</v>
      </c>
      <c r="J39" s="30">
        <f t="shared" si="16"/>
        <v>2067643.5</v>
      </c>
    </row>
    <row r="40" spans="1:10" s="20" customFormat="1" x14ac:dyDescent="0.25">
      <c r="A40" s="50"/>
      <c r="B40" s="50"/>
      <c r="C40" s="50"/>
      <c r="D40" s="59"/>
      <c r="E40" s="61"/>
      <c r="F40" s="10" t="s">
        <v>13</v>
      </c>
      <c r="G40" s="21"/>
      <c r="H40" s="30">
        <f>+H41</f>
        <v>614000</v>
      </c>
      <c r="I40" s="30">
        <f t="shared" si="16"/>
        <v>1330800</v>
      </c>
      <c r="J40" s="30">
        <f t="shared" si="16"/>
        <v>2067643.5</v>
      </c>
    </row>
    <row r="41" spans="1:10" s="20" customFormat="1" x14ac:dyDescent="0.25">
      <c r="A41" s="50"/>
      <c r="B41" s="50"/>
      <c r="C41" s="50"/>
      <c r="D41" s="59"/>
      <c r="E41" s="61"/>
      <c r="F41" s="10" t="s">
        <v>52</v>
      </c>
      <c r="G41" s="21"/>
      <c r="H41" s="30">
        <f>+H42</f>
        <v>614000</v>
      </c>
      <c r="I41" s="30">
        <f t="shared" si="16"/>
        <v>1330800</v>
      </c>
      <c r="J41" s="30">
        <f t="shared" si="16"/>
        <v>2067643.5</v>
      </c>
    </row>
    <row r="42" spans="1:10" s="20" customFormat="1" ht="37.5" customHeight="1" x14ac:dyDescent="0.25">
      <c r="A42" s="50"/>
      <c r="B42" s="50"/>
      <c r="C42" s="50"/>
      <c r="D42" s="59"/>
      <c r="E42" s="61"/>
      <c r="F42" s="10" t="s">
        <v>53</v>
      </c>
      <c r="G42" s="21"/>
      <c r="H42" s="30">
        <f>+H43</f>
        <v>614000</v>
      </c>
      <c r="I42" s="30">
        <f t="shared" si="16"/>
        <v>1330800</v>
      </c>
      <c r="J42" s="30">
        <f t="shared" si="16"/>
        <v>2067643.5</v>
      </c>
    </row>
    <row r="43" spans="1:10" s="20" customFormat="1" x14ac:dyDescent="0.25">
      <c r="A43" s="50"/>
      <c r="B43" s="50"/>
      <c r="C43" s="50"/>
      <c r="D43" s="59"/>
      <c r="E43" s="61"/>
      <c r="F43" s="10" t="s">
        <v>54</v>
      </c>
      <c r="G43" s="21"/>
      <c r="H43" s="30">
        <f>+'2'!E63</f>
        <v>614000</v>
      </c>
      <c r="I43" s="30">
        <f>+'2'!F63</f>
        <v>1330800</v>
      </c>
      <c r="J43" s="30">
        <f>+'2'!G63</f>
        <v>2067643.5</v>
      </c>
    </row>
    <row r="44" spans="1:10" s="20" customFormat="1" x14ac:dyDescent="0.25">
      <c r="A44" s="50"/>
      <c r="B44" s="50"/>
      <c r="C44" s="50"/>
      <c r="D44" s="59"/>
      <c r="E44" s="61"/>
      <c r="F44" s="11" t="s">
        <v>56</v>
      </c>
      <c r="G44" s="23"/>
      <c r="H44" s="29">
        <f>+H46</f>
        <v>249454</v>
      </c>
      <c r="I44" s="29">
        <f t="shared" ref="I44:J44" si="17">+I46</f>
        <v>540654</v>
      </c>
      <c r="J44" s="29">
        <f t="shared" si="17"/>
        <v>813972.5</v>
      </c>
    </row>
    <row r="45" spans="1:10" s="20" customFormat="1" ht="51" customHeight="1" x14ac:dyDescent="0.25">
      <c r="A45" s="50"/>
      <c r="B45" s="50"/>
      <c r="C45" s="50"/>
      <c r="D45" s="59"/>
      <c r="E45" s="61"/>
      <c r="F45" s="10" t="s">
        <v>11</v>
      </c>
      <c r="G45" s="21"/>
      <c r="H45" s="30"/>
      <c r="I45" s="30"/>
      <c r="J45" s="30"/>
    </row>
    <row r="46" spans="1:10" s="20" customFormat="1" x14ac:dyDescent="0.25">
      <c r="A46" s="50"/>
      <c r="B46" s="50"/>
      <c r="C46" s="50"/>
      <c r="D46" s="59"/>
      <c r="E46" s="61"/>
      <c r="F46" s="10" t="s">
        <v>12</v>
      </c>
      <c r="G46" s="21"/>
      <c r="H46" s="30">
        <f>+H47</f>
        <v>249454</v>
      </c>
      <c r="I46" s="30">
        <f t="shared" ref="I46:J49" si="18">+I47</f>
        <v>540654</v>
      </c>
      <c r="J46" s="30">
        <f t="shared" si="18"/>
        <v>813972.5</v>
      </c>
    </row>
    <row r="47" spans="1:10" s="20" customFormat="1" x14ac:dyDescent="0.25">
      <c r="A47" s="50"/>
      <c r="B47" s="50"/>
      <c r="C47" s="50"/>
      <c r="D47" s="59"/>
      <c r="E47" s="61"/>
      <c r="F47" s="10" t="s">
        <v>13</v>
      </c>
      <c r="G47" s="21"/>
      <c r="H47" s="30">
        <f>+H48</f>
        <v>249454</v>
      </c>
      <c r="I47" s="30">
        <f t="shared" si="18"/>
        <v>540654</v>
      </c>
      <c r="J47" s="30">
        <f t="shared" si="18"/>
        <v>813972.5</v>
      </c>
    </row>
    <row r="48" spans="1:10" s="20" customFormat="1" x14ac:dyDescent="0.25">
      <c r="A48" s="50"/>
      <c r="B48" s="50"/>
      <c r="C48" s="50"/>
      <c r="D48" s="59"/>
      <c r="E48" s="61"/>
      <c r="F48" s="10" t="s">
        <v>52</v>
      </c>
      <c r="G48" s="21"/>
      <c r="H48" s="30">
        <f>+H49</f>
        <v>249454</v>
      </c>
      <c r="I48" s="30">
        <f t="shared" si="18"/>
        <v>540654</v>
      </c>
      <c r="J48" s="30">
        <f t="shared" si="18"/>
        <v>813972.5</v>
      </c>
    </row>
    <row r="49" spans="1:10" s="20" customFormat="1" ht="49.5" x14ac:dyDescent="0.25">
      <c r="A49" s="50"/>
      <c r="B49" s="50"/>
      <c r="C49" s="50"/>
      <c r="D49" s="59"/>
      <c r="E49" s="61"/>
      <c r="F49" s="10" t="s">
        <v>53</v>
      </c>
      <c r="G49" s="21"/>
      <c r="H49" s="30">
        <f>+H50</f>
        <v>249454</v>
      </c>
      <c r="I49" s="30">
        <f t="shared" si="18"/>
        <v>540654</v>
      </c>
      <c r="J49" s="30">
        <f t="shared" si="18"/>
        <v>813972.5</v>
      </c>
    </row>
    <row r="50" spans="1:10" s="20" customFormat="1" x14ac:dyDescent="0.25">
      <c r="A50" s="51"/>
      <c r="B50" s="51"/>
      <c r="C50" s="51"/>
      <c r="D50" s="60"/>
      <c r="E50" s="62"/>
      <c r="F50" s="10" t="s">
        <v>54</v>
      </c>
      <c r="G50" s="21"/>
      <c r="H50" s="30">
        <f>+'2'!E83</f>
        <v>249454</v>
      </c>
      <c r="I50" s="30">
        <f>+'2'!F83</f>
        <v>540654</v>
      </c>
      <c r="J50" s="30">
        <f>+'2'!G83</f>
        <v>813972.5</v>
      </c>
    </row>
  </sheetData>
  <mergeCells count="17">
    <mergeCell ref="F2:J2"/>
    <mergeCell ref="F3:J3"/>
    <mergeCell ref="A5:J5"/>
    <mergeCell ref="A8:C8"/>
    <mergeCell ref="D8:E8"/>
    <mergeCell ref="F8:F9"/>
    <mergeCell ref="G8:J8"/>
    <mergeCell ref="D10:D18"/>
    <mergeCell ref="D19:D50"/>
    <mergeCell ref="E10:E18"/>
    <mergeCell ref="E21:E50"/>
    <mergeCell ref="E19:E20"/>
    <mergeCell ref="A11:A50"/>
    <mergeCell ref="B13:B50"/>
    <mergeCell ref="C15:C50"/>
    <mergeCell ref="B10:B12"/>
    <mergeCell ref="C10:C14"/>
  </mergeCells>
  <pageMargins left="0" right="0" top="0" bottom="0" header="0.15748031496063" footer="0.1574803149606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79" workbookViewId="0">
      <selection activeCell="E106" sqref="E106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5" style="1" hidden="1" customWidth="1"/>
    <col min="5" max="5" width="15" style="1" customWidth="1"/>
    <col min="6" max="6" width="18" style="1" customWidth="1"/>
    <col min="7" max="7" width="16.85546875" style="1" customWidth="1"/>
    <col min="8" max="8" width="9.140625" style="1"/>
    <col min="9" max="9" width="11.28515625" style="1" bestFit="1" customWidth="1"/>
    <col min="10" max="16384" width="9.140625" style="1"/>
  </cols>
  <sheetData>
    <row r="1" spans="1:7" ht="15" customHeight="1" x14ac:dyDescent="0.25">
      <c r="G1" s="8" t="s">
        <v>66</v>
      </c>
    </row>
    <row r="2" spans="1:7" x14ac:dyDescent="0.25">
      <c r="G2" s="8" t="s">
        <v>35</v>
      </c>
    </row>
    <row r="3" spans="1:7" x14ac:dyDescent="0.25">
      <c r="G3" s="8" t="s">
        <v>3</v>
      </c>
    </row>
    <row r="5" spans="1:7" ht="45" customHeight="1" x14ac:dyDescent="0.25">
      <c r="A5" s="84" t="s">
        <v>42</v>
      </c>
      <c r="B5" s="84"/>
      <c r="C5" s="84"/>
      <c r="D5" s="84"/>
      <c r="E5" s="84"/>
      <c r="F5" s="84"/>
      <c r="G5" s="84"/>
    </row>
    <row r="6" spans="1:7" ht="17.25" x14ac:dyDescent="0.3">
      <c r="A6" s="85" t="s">
        <v>27</v>
      </c>
      <c r="B6" s="85"/>
      <c r="C6" s="85"/>
      <c r="D6" s="85"/>
      <c r="E6" s="85"/>
      <c r="F6" s="85"/>
      <c r="G6" s="85"/>
    </row>
    <row r="7" spans="1:7" ht="12.75" customHeight="1" x14ac:dyDescent="0.3">
      <c r="A7" s="5"/>
      <c r="B7" s="5"/>
      <c r="C7" s="5"/>
      <c r="D7" s="5"/>
      <c r="E7" s="5"/>
      <c r="F7" s="5"/>
      <c r="G7" s="5"/>
    </row>
    <row r="8" spans="1:7" ht="15" customHeight="1" x14ac:dyDescent="0.25">
      <c r="A8" s="75" t="s">
        <v>32</v>
      </c>
      <c r="B8" s="75"/>
      <c r="C8" s="75"/>
      <c r="D8" s="75"/>
      <c r="E8" s="75"/>
      <c r="F8" s="75"/>
      <c r="G8" s="75"/>
    </row>
    <row r="9" spans="1:7" ht="15" customHeight="1" x14ac:dyDescent="0.25">
      <c r="A9" s="6"/>
      <c r="B9" s="6"/>
      <c r="C9" s="6"/>
      <c r="D9" s="6"/>
      <c r="E9" s="6"/>
      <c r="F9" s="6"/>
      <c r="G9" s="6"/>
    </row>
    <row r="10" spans="1:7" x14ac:dyDescent="0.25">
      <c r="G10" s="35" t="s">
        <v>15</v>
      </c>
    </row>
    <row r="11" spans="1:7" ht="14.25" x14ac:dyDescent="0.25">
      <c r="B11" s="36" t="s">
        <v>0</v>
      </c>
      <c r="C11" s="36" t="s">
        <v>1</v>
      </c>
      <c r="D11" s="37"/>
      <c r="E11" s="37"/>
      <c r="F11" s="37"/>
    </row>
    <row r="12" spans="1:7" ht="30" customHeight="1" x14ac:dyDescent="0.25">
      <c r="B12" s="4">
        <v>1098</v>
      </c>
      <c r="C12" s="34" t="str">
        <f>+'1'!F19</f>
        <v xml:space="preserve"> Բնակարանային ապահովում</v>
      </c>
      <c r="D12" s="38"/>
      <c r="E12" s="38"/>
      <c r="F12" s="38"/>
    </row>
    <row r="14" spans="1:7" ht="33" customHeight="1" x14ac:dyDescent="0.25">
      <c r="B14" s="39" t="s">
        <v>2</v>
      </c>
      <c r="C14" s="2">
        <f>+B12</f>
        <v>1098</v>
      </c>
      <c r="D14" s="76" t="s">
        <v>39</v>
      </c>
      <c r="E14" s="77"/>
      <c r="F14" s="77"/>
      <c r="G14" s="78"/>
    </row>
    <row r="15" spans="1:7" ht="32.25" customHeight="1" x14ac:dyDescent="0.25">
      <c r="B15" s="40" t="s">
        <v>21</v>
      </c>
      <c r="C15" s="4">
        <v>12001</v>
      </c>
      <c r="D15" s="41" t="s">
        <v>29</v>
      </c>
      <c r="E15" s="41" t="s">
        <v>30</v>
      </c>
      <c r="F15" s="41" t="s">
        <v>31</v>
      </c>
      <c r="G15" s="41" t="s">
        <v>6</v>
      </c>
    </row>
    <row r="16" spans="1:7" ht="42" customHeight="1" x14ac:dyDescent="0.25">
      <c r="B16" s="40" t="s">
        <v>22</v>
      </c>
      <c r="C16" s="34" t="str">
        <f>+'1'!F21</f>
        <v xml:space="preserve"> Երկրաշարժի հետևանքով անօթևան մնացած ընտանիքների բնակարանային ապահովում</v>
      </c>
      <c r="D16" s="79"/>
      <c r="E16" s="79"/>
      <c r="F16" s="79"/>
      <c r="G16" s="82"/>
    </row>
    <row r="17" spans="1:11" ht="35.25" customHeight="1" x14ac:dyDescent="0.25">
      <c r="B17" s="40" t="s">
        <v>23</v>
      </c>
      <c r="C17" s="42" t="s">
        <v>46</v>
      </c>
      <c r="D17" s="80"/>
      <c r="E17" s="80"/>
      <c r="F17" s="80"/>
      <c r="G17" s="82"/>
    </row>
    <row r="18" spans="1:11" ht="32.25" customHeight="1" x14ac:dyDescent="0.25">
      <c r="B18" s="40" t="s">
        <v>24</v>
      </c>
      <c r="C18" s="42" t="s">
        <v>40</v>
      </c>
      <c r="D18" s="80"/>
      <c r="E18" s="80"/>
      <c r="F18" s="80"/>
      <c r="G18" s="82"/>
    </row>
    <row r="19" spans="1:11" ht="30.75" customHeight="1" x14ac:dyDescent="0.25">
      <c r="B19" s="40" t="s">
        <v>57</v>
      </c>
      <c r="C19" s="3" t="s">
        <v>58</v>
      </c>
      <c r="D19" s="80"/>
      <c r="E19" s="80"/>
      <c r="F19" s="80"/>
      <c r="G19" s="82"/>
    </row>
    <row r="20" spans="1:11" x14ac:dyDescent="0.25">
      <c r="B20" s="83" t="s">
        <v>25</v>
      </c>
      <c r="C20" s="83"/>
      <c r="D20" s="81"/>
      <c r="E20" s="81"/>
      <c r="F20" s="81"/>
      <c r="G20" s="82"/>
    </row>
    <row r="21" spans="1:11" ht="24" customHeight="1" x14ac:dyDescent="0.3">
      <c r="B21" s="73" t="s">
        <v>59</v>
      </c>
      <c r="C21" s="73"/>
      <c r="D21" s="7"/>
      <c r="E21" s="43">
        <v>-60</v>
      </c>
      <c r="F21" s="43">
        <v>-170</v>
      </c>
      <c r="G21" s="43">
        <v>-230</v>
      </c>
    </row>
    <row r="22" spans="1:11" ht="24" customHeight="1" x14ac:dyDescent="0.3">
      <c r="B22" s="73" t="s">
        <v>67</v>
      </c>
      <c r="C22" s="73"/>
      <c r="D22" s="7"/>
      <c r="E22" s="43">
        <v>-227</v>
      </c>
      <c r="F22" s="43">
        <v>-227</v>
      </c>
      <c r="G22" s="43">
        <v>-227</v>
      </c>
    </row>
    <row r="23" spans="1:11" ht="20.25" customHeight="1" x14ac:dyDescent="0.25">
      <c r="B23" s="74" t="s">
        <v>41</v>
      </c>
      <c r="C23" s="74"/>
      <c r="D23" s="44"/>
      <c r="E23" s="45">
        <v>-900454</v>
      </c>
      <c r="F23" s="45">
        <v>-1950454</v>
      </c>
      <c r="G23" s="45">
        <f>-G43-G63-G83</f>
        <v>-3000454</v>
      </c>
      <c r="J23" s="46"/>
      <c r="K23" s="46"/>
    </row>
    <row r="24" spans="1:11" ht="31.5" customHeight="1" x14ac:dyDescent="0.25">
      <c r="E24" s="47"/>
      <c r="F24" s="47"/>
      <c r="G24" s="47"/>
    </row>
    <row r="25" spans="1:11" ht="45" customHeight="1" x14ac:dyDescent="0.25">
      <c r="A25" s="84" t="s">
        <v>60</v>
      </c>
      <c r="B25" s="84"/>
      <c r="C25" s="84"/>
      <c r="D25" s="84"/>
      <c r="E25" s="84"/>
      <c r="F25" s="84"/>
      <c r="G25" s="84"/>
    </row>
    <row r="26" spans="1:11" ht="17.25" x14ac:dyDescent="0.3">
      <c r="A26" s="85" t="s">
        <v>61</v>
      </c>
      <c r="B26" s="85"/>
      <c r="C26" s="85"/>
      <c r="D26" s="85"/>
      <c r="E26" s="85"/>
      <c r="F26" s="85"/>
      <c r="G26" s="85"/>
    </row>
    <row r="27" spans="1:11" ht="12.75" customHeight="1" x14ac:dyDescent="0.3">
      <c r="A27" s="5"/>
      <c r="B27" s="5"/>
      <c r="C27" s="5"/>
      <c r="D27" s="5"/>
      <c r="E27" s="5"/>
      <c r="F27" s="5"/>
      <c r="G27" s="5"/>
    </row>
    <row r="28" spans="1:11" ht="15" customHeight="1" x14ac:dyDescent="0.25">
      <c r="A28" s="75" t="s">
        <v>32</v>
      </c>
      <c r="B28" s="75"/>
      <c r="C28" s="75"/>
      <c r="D28" s="75"/>
      <c r="E28" s="75"/>
      <c r="F28" s="75"/>
      <c r="G28" s="75"/>
    </row>
    <row r="29" spans="1:11" ht="15" customHeight="1" x14ac:dyDescent="0.25">
      <c r="A29" s="6"/>
      <c r="B29" s="6"/>
      <c r="C29" s="6"/>
      <c r="D29" s="6"/>
      <c r="E29" s="6"/>
      <c r="F29" s="6"/>
      <c r="G29" s="6"/>
    </row>
    <row r="30" spans="1:11" x14ac:dyDescent="0.25">
      <c r="G30" s="35" t="s">
        <v>15</v>
      </c>
    </row>
    <row r="31" spans="1:11" ht="14.25" x14ac:dyDescent="0.25">
      <c r="B31" s="36" t="s">
        <v>0</v>
      </c>
      <c r="C31" s="36" t="s">
        <v>1</v>
      </c>
      <c r="D31" s="37"/>
      <c r="E31" s="37"/>
      <c r="F31" s="37"/>
    </row>
    <row r="32" spans="1:11" ht="30" customHeight="1" x14ac:dyDescent="0.25">
      <c r="B32" s="4">
        <v>1098</v>
      </c>
      <c r="C32" s="34" t="str">
        <f>+C12</f>
        <v xml:space="preserve"> Բնակարանային ապահովում</v>
      </c>
      <c r="D32" s="38"/>
      <c r="E32" s="38"/>
      <c r="F32" s="38"/>
    </row>
    <row r="34" spans="1:7" ht="33" customHeight="1" x14ac:dyDescent="0.25">
      <c r="B34" s="39" t="s">
        <v>2</v>
      </c>
      <c r="C34" s="2">
        <f>+B32</f>
        <v>1098</v>
      </c>
      <c r="D34" s="76" t="s">
        <v>39</v>
      </c>
      <c r="E34" s="77"/>
      <c r="F34" s="77"/>
      <c r="G34" s="78"/>
    </row>
    <row r="35" spans="1:7" ht="32.25" customHeight="1" x14ac:dyDescent="0.25">
      <c r="B35" s="40" t="s">
        <v>21</v>
      </c>
      <c r="C35" s="4">
        <v>12001</v>
      </c>
      <c r="D35" s="41" t="s">
        <v>29</v>
      </c>
      <c r="E35" s="41" t="s">
        <v>30</v>
      </c>
      <c r="F35" s="41" t="s">
        <v>31</v>
      </c>
      <c r="G35" s="41" t="s">
        <v>6</v>
      </c>
    </row>
    <row r="36" spans="1:7" ht="42" customHeight="1" x14ac:dyDescent="0.25">
      <c r="B36" s="40" t="s">
        <v>22</v>
      </c>
      <c r="C36" s="34" t="str">
        <f>+C16</f>
        <v xml:space="preserve"> Երկրաշարժի հետևանքով անօթևան մնացած ընտանիքների բնակարանային ապահովում</v>
      </c>
      <c r="D36" s="79"/>
      <c r="E36" s="79"/>
      <c r="F36" s="79"/>
      <c r="G36" s="82"/>
    </row>
    <row r="37" spans="1:7" ht="35.25" customHeight="1" x14ac:dyDescent="0.25">
      <c r="B37" s="40" t="s">
        <v>23</v>
      </c>
      <c r="C37" s="42" t="s">
        <v>46</v>
      </c>
      <c r="D37" s="80"/>
      <c r="E37" s="80"/>
      <c r="F37" s="80"/>
      <c r="G37" s="82"/>
    </row>
    <row r="38" spans="1:7" ht="32.25" customHeight="1" x14ac:dyDescent="0.25">
      <c r="B38" s="40" t="s">
        <v>24</v>
      </c>
      <c r="C38" s="42" t="s">
        <v>40</v>
      </c>
      <c r="D38" s="80"/>
      <c r="E38" s="80"/>
      <c r="F38" s="80"/>
      <c r="G38" s="82"/>
    </row>
    <row r="39" spans="1:7" ht="30.75" customHeight="1" x14ac:dyDescent="0.25">
      <c r="B39" s="40" t="s">
        <v>57</v>
      </c>
      <c r="C39" s="3" t="s">
        <v>58</v>
      </c>
      <c r="D39" s="80"/>
      <c r="E39" s="80"/>
      <c r="F39" s="80"/>
      <c r="G39" s="82"/>
    </row>
    <row r="40" spans="1:7" x14ac:dyDescent="0.25">
      <c r="B40" s="83" t="s">
        <v>25</v>
      </c>
      <c r="C40" s="83"/>
      <c r="D40" s="81"/>
      <c r="E40" s="81"/>
      <c r="F40" s="81"/>
      <c r="G40" s="82"/>
    </row>
    <row r="41" spans="1:7" ht="22.5" customHeight="1" x14ac:dyDescent="0.3">
      <c r="B41" s="73" t="s">
        <v>59</v>
      </c>
      <c r="C41" s="73"/>
      <c r="D41" s="7"/>
      <c r="E41" s="48"/>
      <c r="F41" s="48"/>
      <c r="G41" s="48">
        <v>8</v>
      </c>
    </row>
    <row r="42" spans="1:7" ht="19.5" customHeight="1" x14ac:dyDescent="0.3">
      <c r="B42" s="73" t="s">
        <v>67</v>
      </c>
      <c r="C42" s="73"/>
      <c r="D42" s="7"/>
      <c r="E42" s="43"/>
      <c r="F42" s="43"/>
      <c r="G42" s="48">
        <v>8</v>
      </c>
    </row>
    <row r="43" spans="1:7" ht="20.25" customHeight="1" x14ac:dyDescent="0.25">
      <c r="B43" s="74" t="s">
        <v>41</v>
      </c>
      <c r="C43" s="74"/>
      <c r="D43" s="44"/>
      <c r="E43" s="86">
        <v>37000</v>
      </c>
      <c r="F43" s="86">
        <v>79000</v>
      </c>
      <c r="G43" s="86">
        <v>118838</v>
      </c>
    </row>
    <row r="44" spans="1:7" ht="33" customHeight="1" x14ac:dyDescent="0.25"/>
    <row r="45" spans="1:7" ht="45" customHeight="1" x14ac:dyDescent="0.25">
      <c r="A45" s="84" t="s">
        <v>62</v>
      </c>
      <c r="B45" s="84"/>
      <c r="C45" s="84"/>
      <c r="D45" s="84"/>
      <c r="E45" s="84"/>
      <c r="F45" s="84"/>
      <c r="G45" s="84"/>
    </row>
    <row r="46" spans="1:7" ht="17.25" x14ac:dyDescent="0.3">
      <c r="A46" s="85" t="s">
        <v>63</v>
      </c>
      <c r="B46" s="85"/>
      <c r="C46" s="85"/>
      <c r="D46" s="85"/>
      <c r="E46" s="85"/>
      <c r="F46" s="85"/>
      <c r="G46" s="85"/>
    </row>
    <row r="47" spans="1:7" ht="12.75" customHeight="1" x14ac:dyDescent="0.3">
      <c r="A47" s="5"/>
      <c r="B47" s="5"/>
      <c r="C47" s="5"/>
      <c r="D47" s="5"/>
      <c r="E47" s="5"/>
      <c r="F47" s="5"/>
      <c r="G47" s="5"/>
    </row>
    <row r="48" spans="1:7" ht="15" customHeight="1" x14ac:dyDescent="0.25">
      <c r="A48" s="75" t="s">
        <v>32</v>
      </c>
      <c r="B48" s="75"/>
      <c r="C48" s="75"/>
      <c r="D48" s="75"/>
      <c r="E48" s="75"/>
      <c r="F48" s="75"/>
      <c r="G48" s="75"/>
    </row>
    <row r="49" spans="1:7" ht="15" customHeight="1" x14ac:dyDescent="0.25">
      <c r="A49" s="6"/>
      <c r="B49" s="6"/>
      <c r="C49" s="6"/>
      <c r="D49" s="6"/>
      <c r="E49" s="6"/>
      <c r="F49" s="6"/>
      <c r="G49" s="6"/>
    </row>
    <row r="50" spans="1:7" x14ac:dyDescent="0.25">
      <c r="G50" s="35" t="s">
        <v>15</v>
      </c>
    </row>
    <row r="51" spans="1:7" ht="21.75" customHeight="1" x14ac:dyDescent="0.25">
      <c r="B51" s="36" t="s">
        <v>0</v>
      </c>
      <c r="C51" s="36" t="s">
        <v>1</v>
      </c>
      <c r="D51" s="37"/>
      <c r="E51" s="37"/>
      <c r="F51" s="37"/>
    </row>
    <row r="52" spans="1:7" ht="30" customHeight="1" x14ac:dyDescent="0.25">
      <c r="B52" s="4">
        <v>1098</v>
      </c>
      <c r="C52" s="34" t="str">
        <f>+C12</f>
        <v xml:space="preserve"> Բնակարանային ապահովում</v>
      </c>
      <c r="D52" s="38"/>
      <c r="E52" s="38"/>
      <c r="F52" s="38"/>
    </row>
    <row r="54" spans="1:7" ht="33" customHeight="1" x14ac:dyDescent="0.25">
      <c r="B54" s="39" t="s">
        <v>2</v>
      </c>
      <c r="C54" s="2">
        <f>+B52</f>
        <v>1098</v>
      </c>
      <c r="D54" s="76" t="s">
        <v>39</v>
      </c>
      <c r="E54" s="77"/>
      <c r="F54" s="77"/>
      <c r="G54" s="78"/>
    </row>
    <row r="55" spans="1:7" ht="32.25" customHeight="1" x14ac:dyDescent="0.25">
      <c r="B55" s="40" t="s">
        <v>21</v>
      </c>
      <c r="C55" s="4">
        <v>12001</v>
      </c>
      <c r="D55" s="41" t="s">
        <v>29</v>
      </c>
      <c r="E55" s="41" t="s">
        <v>30</v>
      </c>
      <c r="F55" s="41" t="s">
        <v>31</v>
      </c>
      <c r="G55" s="41" t="s">
        <v>6</v>
      </c>
    </row>
    <row r="56" spans="1:7" ht="42" customHeight="1" x14ac:dyDescent="0.25">
      <c r="B56" s="40" t="s">
        <v>22</v>
      </c>
      <c r="C56" s="34" t="str">
        <f>+C16</f>
        <v xml:space="preserve"> Երկրաշարժի հետևանքով անօթևան մնացած ընտանիքների բնակարանային ապահովում</v>
      </c>
      <c r="D56" s="79"/>
      <c r="E56" s="79"/>
      <c r="F56" s="79"/>
      <c r="G56" s="82"/>
    </row>
    <row r="57" spans="1:7" ht="35.25" customHeight="1" x14ac:dyDescent="0.25">
      <c r="B57" s="40" t="s">
        <v>23</v>
      </c>
      <c r="C57" s="42" t="s">
        <v>46</v>
      </c>
      <c r="D57" s="80"/>
      <c r="E57" s="80"/>
      <c r="F57" s="80"/>
      <c r="G57" s="82"/>
    </row>
    <row r="58" spans="1:7" ht="32.25" customHeight="1" x14ac:dyDescent="0.25">
      <c r="B58" s="40" t="s">
        <v>24</v>
      </c>
      <c r="C58" s="42" t="s">
        <v>40</v>
      </c>
      <c r="D58" s="80"/>
      <c r="E58" s="80"/>
      <c r="F58" s="80"/>
      <c r="G58" s="82"/>
    </row>
    <row r="59" spans="1:7" ht="30.75" customHeight="1" x14ac:dyDescent="0.25">
      <c r="B59" s="40" t="s">
        <v>57</v>
      </c>
      <c r="C59" s="3" t="s">
        <v>58</v>
      </c>
      <c r="D59" s="80"/>
      <c r="E59" s="80"/>
      <c r="F59" s="80"/>
      <c r="G59" s="82"/>
    </row>
    <row r="60" spans="1:7" x14ac:dyDescent="0.25">
      <c r="B60" s="83" t="s">
        <v>25</v>
      </c>
      <c r="C60" s="83"/>
      <c r="D60" s="81"/>
      <c r="E60" s="81"/>
      <c r="F60" s="81"/>
      <c r="G60" s="82"/>
    </row>
    <row r="61" spans="1:7" ht="21" customHeight="1" x14ac:dyDescent="0.3">
      <c r="B61" s="73" t="s">
        <v>59</v>
      </c>
      <c r="C61" s="73"/>
      <c r="D61" s="7"/>
      <c r="E61" s="48"/>
      <c r="F61" s="48"/>
      <c r="G61" s="48">
        <f>152+9</f>
        <v>161</v>
      </c>
    </row>
    <row r="62" spans="1:7" ht="19.5" customHeight="1" x14ac:dyDescent="0.3">
      <c r="B62" s="73" t="s">
        <v>67</v>
      </c>
      <c r="C62" s="73"/>
      <c r="D62" s="7"/>
      <c r="E62" s="43"/>
      <c r="F62" s="43"/>
      <c r="G62" s="48">
        <f>152+9</f>
        <v>161</v>
      </c>
    </row>
    <row r="63" spans="1:7" ht="20.25" customHeight="1" x14ac:dyDescent="0.25">
      <c r="B63" s="74" t="s">
        <v>41</v>
      </c>
      <c r="C63" s="74"/>
      <c r="D63" s="44"/>
      <c r="E63" s="86">
        <v>614000</v>
      </c>
      <c r="F63" s="86">
        <v>1330800</v>
      </c>
      <c r="G63" s="86">
        <f>2018686.8+48956.7</f>
        <v>2067643.5</v>
      </c>
    </row>
    <row r="64" spans="1:7" ht="28.5" customHeight="1" x14ac:dyDescent="0.25"/>
    <row r="65" spans="1:7" ht="45" customHeight="1" x14ac:dyDescent="0.25">
      <c r="A65" s="84" t="s">
        <v>64</v>
      </c>
      <c r="B65" s="84"/>
      <c r="C65" s="84"/>
      <c r="D65" s="84"/>
      <c r="E65" s="84"/>
      <c r="F65" s="84"/>
      <c r="G65" s="84"/>
    </row>
    <row r="66" spans="1:7" ht="17.25" x14ac:dyDescent="0.3">
      <c r="A66" s="85" t="s">
        <v>65</v>
      </c>
      <c r="B66" s="85"/>
      <c r="C66" s="85"/>
      <c r="D66" s="85"/>
      <c r="E66" s="85"/>
      <c r="F66" s="85"/>
      <c r="G66" s="85"/>
    </row>
    <row r="67" spans="1:7" ht="12.75" customHeight="1" x14ac:dyDescent="0.3">
      <c r="A67" s="5"/>
      <c r="B67" s="5"/>
      <c r="C67" s="5"/>
      <c r="D67" s="5"/>
      <c r="E67" s="5"/>
      <c r="F67" s="5"/>
      <c r="G67" s="5"/>
    </row>
    <row r="68" spans="1:7" ht="15" customHeight="1" x14ac:dyDescent="0.25">
      <c r="A68" s="75" t="s">
        <v>32</v>
      </c>
      <c r="B68" s="75"/>
      <c r="C68" s="75"/>
      <c r="D68" s="75"/>
      <c r="E68" s="75"/>
      <c r="F68" s="75"/>
      <c r="G68" s="75"/>
    </row>
    <row r="69" spans="1:7" ht="15" customHeight="1" x14ac:dyDescent="0.25">
      <c r="A69" s="6"/>
      <c r="B69" s="6"/>
      <c r="C69" s="6"/>
      <c r="D69" s="6"/>
      <c r="E69" s="6"/>
      <c r="F69" s="6"/>
      <c r="G69" s="6"/>
    </row>
    <row r="70" spans="1:7" x14ac:dyDescent="0.25">
      <c r="G70" s="35" t="s">
        <v>15</v>
      </c>
    </row>
    <row r="71" spans="1:7" ht="21.75" customHeight="1" x14ac:dyDescent="0.25">
      <c r="B71" s="36" t="s">
        <v>0</v>
      </c>
      <c r="C71" s="36" t="s">
        <v>1</v>
      </c>
      <c r="D71" s="37"/>
      <c r="E71" s="37"/>
      <c r="F71" s="37"/>
    </row>
    <row r="72" spans="1:7" ht="30" customHeight="1" x14ac:dyDescent="0.25">
      <c r="B72" s="4">
        <v>1098</v>
      </c>
      <c r="C72" s="34" t="str">
        <f>+C12</f>
        <v xml:space="preserve"> Բնակարանային ապահովում</v>
      </c>
      <c r="D72" s="38"/>
      <c r="E72" s="38"/>
      <c r="F72" s="38"/>
    </row>
    <row r="74" spans="1:7" ht="33" customHeight="1" x14ac:dyDescent="0.25">
      <c r="B74" s="39" t="s">
        <v>2</v>
      </c>
      <c r="C74" s="2">
        <f>+B72</f>
        <v>1098</v>
      </c>
      <c r="D74" s="76" t="s">
        <v>39</v>
      </c>
      <c r="E74" s="77"/>
      <c r="F74" s="77"/>
      <c r="G74" s="78"/>
    </row>
    <row r="75" spans="1:7" ht="32.25" customHeight="1" x14ac:dyDescent="0.25">
      <c r="B75" s="40" t="s">
        <v>21</v>
      </c>
      <c r="C75" s="4">
        <v>12001</v>
      </c>
      <c r="D75" s="41" t="s">
        <v>29</v>
      </c>
      <c r="E75" s="41" t="s">
        <v>30</v>
      </c>
      <c r="F75" s="41" t="s">
        <v>31</v>
      </c>
      <c r="G75" s="41" t="s">
        <v>6</v>
      </c>
    </row>
    <row r="76" spans="1:7" ht="42" customHeight="1" x14ac:dyDescent="0.25">
      <c r="B76" s="40" t="s">
        <v>22</v>
      </c>
      <c r="C76" s="34" t="str">
        <f>+C16</f>
        <v xml:space="preserve"> Երկրաշարժի հետևանքով անօթևան մնացած ընտանիքների բնակարանային ապահովում</v>
      </c>
      <c r="D76" s="79"/>
      <c r="E76" s="79"/>
      <c r="F76" s="79"/>
      <c r="G76" s="82"/>
    </row>
    <row r="77" spans="1:7" ht="35.25" customHeight="1" x14ac:dyDescent="0.25">
      <c r="B77" s="40" t="s">
        <v>23</v>
      </c>
      <c r="C77" s="42" t="s">
        <v>46</v>
      </c>
      <c r="D77" s="80"/>
      <c r="E77" s="80"/>
      <c r="F77" s="80"/>
      <c r="G77" s="82"/>
    </row>
    <row r="78" spans="1:7" ht="32.25" customHeight="1" x14ac:dyDescent="0.25">
      <c r="B78" s="40" t="s">
        <v>24</v>
      </c>
      <c r="C78" s="42" t="s">
        <v>40</v>
      </c>
      <c r="D78" s="80"/>
      <c r="E78" s="80"/>
      <c r="F78" s="80"/>
      <c r="G78" s="82"/>
    </row>
    <row r="79" spans="1:7" ht="30.75" customHeight="1" x14ac:dyDescent="0.25">
      <c r="B79" s="40" t="s">
        <v>57</v>
      </c>
      <c r="C79" s="3" t="s">
        <v>58</v>
      </c>
      <c r="D79" s="80"/>
      <c r="E79" s="80"/>
      <c r="F79" s="80"/>
      <c r="G79" s="82"/>
    </row>
    <row r="80" spans="1:7" x14ac:dyDescent="0.25">
      <c r="B80" s="83" t="s">
        <v>25</v>
      </c>
      <c r="C80" s="83"/>
      <c r="D80" s="81"/>
      <c r="E80" s="81"/>
      <c r="F80" s="81"/>
      <c r="G80" s="82"/>
    </row>
    <row r="81" spans="2:7" ht="25.5" customHeight="1" x14ac:dyDescent="0.3">
      <c r="B81" s="73" t="s">
        <v>59</v>
      </c>
      <c r="C81" s="73"/>
      <c r="D81" s="7"/>
      <c r="E81" s="48"/>
      <c r="F81" s="48"/>
      <c r="G81" s="48">
        <f>55+4</f>
        <v>59</v>
      </c>
    </row>
    <row r="82" spans="2:7" ht="19.5" customHeight="1" x14ac:dyDescent="0.3">
      <c r="B82" s="73" t="s">
        <v>67</v>
      </c>
      <c r="C82" s="73"/>
      <c r="D82" s="7"/>
      <c r="E82" s="43"/>
      <c r="F82" s="43"/>
      <c r="G82" s="48">
        <f>55+4</f>
        <v>59</v>
      </c>
    </row>
    <row r="83" spans="2:7" ht="20.25" customHeight="1" x14ac:dyDescent="0.25">
      <c r="B83" s="74" t="s">
        <v>41</v>
      </c>
      <c r="C83" s="74"/>
      <c r="D83" s="44"/>
      <c r="E83" s="86">
        <v>249454</v>
      </c>
      <c r="F83" s="86">
        <v>540654</v>
      </c>
      <c r="G83" s="86">
        <f>794653+19319.5</f>
        <v>813972.5</v>
      </c>
    </row>
    <row r="87" spans="2:7" x14ac:dyDescent="0.25">
      <c r="E87" s="46"/>
      <c r="F87" s="46"/>
      <c r="G87" s="46"/>
    </row>
    <row r="89" spans="2:7" x14ac:dyDescent="0.25">
      <c r="F89" s="46"/>
    </row>
    <row r="91" spans="2:7" x14ac:dyDescent="0.25">
      <c r="E91" s="46"/>
    </row>
    <row r="92" spans="2:7" x14ac:dyDescent="0.25">
      <c r="E92" s="47"/>
    </row>
  </sheetData>
  <mergeCells count="48">
    <mergeCell ref="B21:C21"/>
    <mergeCell ref="B23:C23"/>
    <mergeCell ref="D14:G14"/>
    <mergeCell ref="F16:F20"/>
    <mergeCell ref="E16:E20"/>
    <mergeCell ref="D16:D20"/>
    <mergeCell ref="A5:G5"/>
    <mergeCell ref="A6:G6"/>
    <mergeCell ref="A8:G8"/>
    <mergeCell ref="G16:G20"/>
    <mergeCell ref="B20:C20"/>
    <mergeCell ref="A25:G25"/>
    <mergeCell ref="A26:G26"/>
    <mergeCell ref="D34:G34"/>
    <mergeCell ref="D36:D40"/>
    <mergeCell ref="E36:E40"/>
    <mergeCell ref="F36:F40"/>
    <mergeCell ref="G36:G40"/>
    <mergeCell ref="B40:C40"/>
    <mergeCell ref="A28:G28"/>
    <mergeCell ref="B41:C41"/>
    <mergeCell ref="B43:C43"/>
    <mergeCell ref="A45:G45"/>
    <mergeCell ref="A46:G46"/>
    <mergeCell ref="A48:G48"/>
    <mergeCell ref="B42:C42"/>
    <mergeCell ref="A66:G66"/>
    <mergeCell ref="D54:G54"/>
    <mergeCell ref="D56:D60"/>
    <mergeCell ref="E56:E60"/>
    <mergeCell ref="F56:F60"/>
    <mergeCell ref="G56:G60"/>
    <mergeCell ref="B81:C81"/>
    <mergeCell ref="B83:C83"/>
    <mergeCell ref="B22:C22"/>
    <mergeCell ref="B62:C62"/>
    <mergeCell ref="B82:C82"/>
    <mergeCell ref="A68:G68"/>
    <mergeCell ref="D74:G74"/>
    <mergeCell ref="D76:D80"/>
    <mergeCell ref="E76:E80"/>
    <mergeCell ref="F76:F80"/>
    <mergeCell ref="G76:G80"/>
    <mergeCell ref="B80:C80"/>
    <mergeCell ref="B60:C60"/>
    <mergeCell ref="B61:C61"/>
    <mergeCell ref="B63:C63"/>
    <mergeCell ref="A65:G65"/>
  </mergeCells>
  <pageMargins left="0" right="0" top="0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2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Gayane Mesropyan</dc:creator>
  <cp:keywords>https://mul2-mud.gov.am/tasks/30995/oneclick/11_Havelvacner_1098_.xlsx?token=819a1dd79197652ed46a17c8ee348e8e</cp:keywords>
  <cp:lastModifiedBy>Tanya Arzumanyan</cp:lastModifiedBy>
  <cp:lastPrinted>2020-03-27T14:25:20Z</cp:lastPrinted>
  <dcterms:created xsi:type="dcterms:W3CDTF">2019-11-07T07:37:19Z</dcterms:created>
  <dcterms:modified xsi:type="dcterms:W3CDTF">2020-03-30T09:51:44Z</dcterms:modified>
</cp:coreProperties>
</file>