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F35" i="2"/>
  <c r="G35" i="2"/>
  <c r="H35" i="2"/>
  <c r="I35" i="2"/>
  <c r="F30" i="2"/>
  <c r="G30" i="2"/>
  <c r="H30" i="2"/>
  <c r="I30" i="2"/>
  <c r="F32" i="2"/>
  <c r="F33" i="2" s="1"/>
  <c r="G32" i="2"/>
  <c r="G33" i="2" s="1"/>
  <c r="H32" i="2"/>
  <c r="H33" i="2" s="1"/>
  <c r="I32" i="2"/>
  <c r="I33" i="2" s="1"/>
  <c r="E30" i="2"/>
  <c r="D27" i="2"/>
  <c r="F25" i="2"/>
  <c r="G25" i="2"/>
  <c r="H25" i="2"/>
  <c r="I25" i="2"/>
  <c r="F23" i="2"/>
  <c r="F24" i="2" s="1"/>
  <c r="G23" i="2"/>
  <c r="G24" i="2" s="1"/>
  <c r="H23" i="2"/>
  <c r="H24" i="2" s="1"/>
  <c r="I23" i="2"/>
  <c r="E23" i="2"/>
  <c r="E24" i="2" s="1"/>
  <c r="F22" i="2"/>
  <c r="G22" i="2"/>
  <c r="I22" i="2"/>
  <c r="E22" i="2"/>
  <c r="I24" i="2" l="1"/>
  <c r="H28" i="2"/>
  <c r="I28" i="2"/>
  <c r="H38" i="2"/>
  <c r="D38" i="2"/>
  <c r="C15" i="2"/>
  <c r="H15" i="2"/>
  <c r="C10" i="2"/>
  <c r="H10" i="2"/>
  <c r="E25" i="2" l="1"/>
  <c r="D28" i="2" l="1"/>
  <c r="G28" i="2" l="1"/>
  <c r="E28" i="2"/>
  <c r="F28" i="2"/>
  <c r="D33" i="2"/>
  <c r="I38" i="2"/>
  <c r="G38" i="2"/>
  <c r="F38" i="2"/>
  <c r="E35" i="2"/>
  <c r="E38" i="2" l="1"/>
  <c r="E32" i="2"/>
  <c r="D21" i="2"/>
  <c r="I17" i="2"/>
  <c r="G17" i="2"/>
  <c r="F17" i="2"/>
  <c r="E17" i="2"/>
  <c r="D17" i="2"/>
  <c r="I16" i="2"/>
  <c r="G16" i="2"/>
  <c r="F16" i="2"/>
  <c r="E16" i="2"/>
  <c r="D16" i="2"/>
  <c r="I14" i="2"/>
  <c r="G14" i="2"/>
  <c r="F14" i="2"/>
  <c r="E14" i="2"/>
  <c r="D14" i="2"/>
  <c r="I13" i="2"/>
  <c r="G13" i="2"/>
  <c r="F13" i="2"/>
  <c r="E13" i="2"/>
  <c r="D13" i="2"/>
  <c r="I9" i="2"/>
  <c r="G9" i="2"/>
  <c r="F9" i="2"/>
  <c r="E9" i="2"/>
  <c r="D9" i="2"/>
  <c r="I8" i="2"/>
  <c r="G8" i="2"/>
  <c r="F8" i="2"/>
  <c r="E8" i="2"/>
  <c r="D8" i="2"/>
  <c r="D10" i="2" l="1"/>
  <c r="I10" i="2"/>
  <c r="I15" i="2"/>
  <c r="E33" i="2"/>
  <c r="E10" i="2"/>
  <c r="E15" i="2"/>
  <c r="F10" i="2"/>
  <c r="F15" i="2"/>
  <c r="G10" i="2"/>
  <c r="G15" i="2"/>
  <c r="D15" i="2"/>
  <c r="F18" i="2" l="1"/>
  <c r="I18" i="2"/>
  <c r="G18" i="2"/>
  <c r="E18" i="2"/>
</calcChain>
</file>

<file path=xl/sharedStrings.xml><?xml version="1.0" encoding="utf-8"?>
<sst xmlns="http://schemas.openxmlformats.org/spreadsheetml/2006/main" count="48" uniqueCount="36">
  <si>
    <t>Ելակետային ցուցանիշ</t>
  </si>
  <si>
    <t>Ակնկալվող ցուցանիշ</t>
  </si>
  <si>
    <t>Ցուցանիշ</t>
  </si>
  <si>
    <t>Տարի</t>
  </si>
  <si>
    <t>Ընդամենը</t>
  </si>
  <si>
    <t>Պաշտպանված բնակարան</t>
  </si>
  <si>
    <t>Անձնական օգնականի ծառայություններ</t>
  </si>
  <si>
    <t>Տնային խնամքի ծառայություններ</t>
  </si>
  <si>
    <t>Հոգեկան առողջության կամ մտավոր խնդիրներ ունեցող անձանց համար փոքր խմբային տների քանակը</t>
  </si>
  <si>
    <t>Այլ խնդիրներով հաշմանդամություն ունեցող անձանց համար փոքր խմբային տների քանակը</t>
  </si>
  <si>
    <t>Շահառուների թիվը</t>
  </si>
  <si>
    <t>Համայնքահենք փոքր խմբային տների ստեղծում</t>
  </si>
  <si>
    <t>Ընդամենը/շահառու</t>
  </si>
  <si>
    <t>Ընդամենը/խմբային տուն</t>
  </si>
  <si>
    <t>Շահառուների թիվը/անձ</t>
  </si>
  <si>
    <t>Անհրաժեշտ ֆինանսական միջոցներ/ՀՀ դրամ/1 շահառուի օրական ծախսը՝ 6500 ՀՀ դրամ</t>
  </si>
  <si>
    <t>Անհրաժեշտ ֆինանսական միջոցներ/ՀՀ դրամ/ 1 շահառուի օրական  ծախսը՝ 4500 ՀՀ դրամ</t>
  </si>
  <si>
    <t>շահառու</t>
  </si>
  <si>
    <t>Անձնական օգնական</t>
  </si>
  <si>
    <t>ֆինանսավորման համար անհրաժեշտ միջոցներ/ հիմք է ընդունվել հաստատության բուժ-քրոջ 1.5 դրույքաչափը/</t>
  </si>
  <si>
    <t>Սոցիալական սպասարկող</t>
  </si>
  <si>
    <t>ֆինանսավորման համար անհրաժեշտ միջոցներ/ հիմք է ընդունվել տնային խնամք իրականացնող սոցիալական սպասարկողի դրույքաչափը/</t>
  </si>
  <si>
    <t>Ակնկալվող արդյունքները</t>
  </si>
  <si>
    <t xml:space="preserve">Անհրաժեշտ ֆինանսական միջոցներ/բնակարանի ձեռքբերում, կահավորում, </t>
  </si>
  <si>
    <t xml:space="preserve">Հաստատությունից բնակիչների դուրսբերման արդյունքում խնայվող ֆինանսական միջոցներ/ՀՀ դրամ/ </t>
  </si>
  <si>
    <t>Հաստատությունից բնակիչների դուրսբերման արդյունքում խնայվող ֆինանսական միջոցներ/ՀՀ դրամ/</t>
  </si>
  <si>
    <t>հատուկ տուն-ինտերնատներում 1 շահառուի օրական միջին ծախսը՝ 4900 ՀՀ դրամ</t>
  </si>
  <si>
    <t xml:space="preserve">Ընդամենը խնայվող գումար </t>
  </si>
  <si>
    <t>տուն-ինտերնատներում 1 շահառուի օրական ծախսը՝ 6710 ՀՀ դրամ</t>
  </si>
  <si>
    <t xml:space="preserve"> տուն-ինտերնատներում 1 շահառուի օրական ծախսը՝ 6710 ՀՀ դրամ</t>
  </si>
  <si>
    <t>Անհրաժեշտ ֆինանսական միջոցներ/ կոմունալ ծախսեր, յուր. բնակարանի համար 1 սոցիալական սպասարկողի ծառայություն</t>
  </si>
  <si>
    <t>Հոգեկան առողջության կամ մտավոր խնդիրներ ունեցող անձանց համար բնակարնների ձեռք բերում</t>
  </si>
  <si>
    <t>Ընդամենը բնակարանների թիվ</t>
  </si>
  <si>
    <t xml:space="preserve">տուն-ինտերնատներում հատկացվող ֆինանսական միջոցներ/ՀՀ դրամ </t>
  </si>
  <si>
    <t>տուն-ինտերնատներում հատկացվող ֆինանսական միջոցներ/ՀՀ դրամ</t>
  </si>
  <si>
    <r>
      <t>IV.</t>
    </r>
    <r>
      <rPr>
        <b/>
        <sz val="7"/>
        <color theme="1"/>
        <rFont val="Times New Roman"/>
        <family val="1"/>
      </rPr>
      <t xml:space="preserve">          </t>
    </r>
    <r>
      <rPr>
        <b/>
        <sz val="12"/>
        <color theme="1"/>
        <rFont val="GHEA Grapalat"/>
        <family val="3"/>
      </rPr>
      <t>ՀԱՇՄԱՆԴԱՄՈՒԹՅՈՒՆ ՈՒՆԵՑՈՂ ԱՆՁԱՆՑ  ԾԱՌԱՅՈՒԹՅՈՒՆՆԵՐԻ ՓՈԽԱԿԵՐՊՄԱՆ 2020-2024 ԹՎԱԿԱՆՆԵՐԻ ՄԻՋՈՑԱՌՈՒՄՆԵՐԻ ԾՐԱԳՐԻ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</si>
</sst>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FFFFFF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7"/>
      <color theme="1"/>
      <name val="Times New Roman"/>
      <family val="1"/>
    </font>
    <font>
      <b/>
      <i/>
      <sz val="12"/>
      <color theme="1"/>
      <name val="GHEA Grapalat"/>
      <family val="3"/>
    </font>
    <font>
      <b/>
      <u/>
      <sz val="10"/>
      <color theme="1"/>
      <name val="GHEA Grapalat"/>
      <family val="3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/>
    <xf numFmtId="0" fontId="6" fillId="0" borderId="0" xfId="0" applyFont="1" applyAlignment="1">
      <alignment horizontal="justify" vertical="center"/>
    </xf>
    <xf numFmtId="0" fontId="0" fillId="0" borderId="2" xfId="0" applyBorder="1"/>
    <xf numFmtId="0" fontId="0" fillId="0" borderId="0" xfId="0" applyBorder="1"/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0" fillId="6" borderId="0" xfId="0" applyFill="1" applyBorder="1"/>
    <xf numFmtId="0" fontId="0" fillId="6" borderId="0" xfId="0" applyFill="1"/>
    <xf numFmtId="0" fontId="7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0" fillId="7" borderId="10" xfId="0" applyFill="1" applyBorder="1"/>
    <xf numFmtId="0" fontId="0" fillId="7" borderId="11" xfId="0" applyFill="1" applyBorder="1"/>
    <xf numFmtId="0" fontId="3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7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8" fillId="7" borderId="10" xfId="0" applyFont="1" applyFill="1" applyBorder="1"/>
    <xf numFmtId="0" fontId="8" fillId="7" borderId="11" xfId="0" applyFont="1" applyFill="1" applyBorder="1"/>
    <xf numFmtId="0" fontId="8" fillId="7" borderId="3" xfId="0" applyFont="1" applyFill="1" applyBorder="1"/>
    <xf numFmtId="0" fontId="8" fillId="7" borderId="4" xfId="0" applyFont="1" applyFill="1" applyBorder="1"/>
    <xf numFmtId="0" fontId="8" fillId="7" borderId="5" xfId="0" applyFont="1" applyFill="1" applyBorder="1"/>
    <xf numFmtId="0" fontId="0" fillId="7" borderId="10" xfId="0" applyFill="1" applyBorder="1" applyAlignment="1">
      <alignment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0" fillId="0" borderId="7" xfId="0" applyBorder="1"/>
    <xf numFmtId="0" fontId="0" fillId="7" borderId="13" xfId="0" applyFill="1" applyBorder="1" applyAlignment="1">
      <alignment wrapText="1"/>
    </xf>
    <xf numFmtId="0" fontId="0" fillId="7" borderId="19" xfId="0" applyFill="1" applyBorder="1"/>
    <xf numFmtId="0" fontId="0" fillId="5" borderId="19" xfId="0" applyFill="1" applyBorder="1"/>
    <xf numFmtId="0" fontId="0" fillId="7" borderId="20" xfId="0" applyFill="1" applyBorder="1"/>
    <xf numFmtId="0" fontId="0" fillId="6" borderId="7" xfId="0" applyFill="1" applyBorder="1"/>
    <xf numFmtId="0" fontId="0" fillId="6" borderId="12" xfId="0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6"/>
  <sheetViews>
    <sheetView tabSelected="1" topLeftCell="A52" workbookViewId="0">
      <selection activeCell="L33" sqref="L33"/>
    </sheetView>
  </sheetViews>
  <sheetFormatPr defaultRowHeight="15" x14ac:dyDescent="0.25"/>
  <cols>
    <col min="1" max="1" width="21.28515625" style="6" customWidth="1"/>
    <col min="2" max="2" width="35.85546875" style="6" customWidth="1"/>
    <col min="3" max="3" width="12.85546875" style="6" customWidth="1"/>
    <col min="4" max="4" width="15" customWidth="1"/>
    <col min="5" max="5" width="13.42578125" customWidth="1"/>
    <col min="6" max="6" width="16.5703125" customWidth="1"/>
    <col min="7" max="7" width="15.42578125" customWidth="1"/>
    <col min="8" max="8" width="0" hidden="1" customWidth="1"/>
    <col min="9" max="9" width="13.85546875" customWidth="1"/>
    <col min="10" max="10" width="17" customWidth="1"/>
    <col min="11" max="11" width="10.7109375" bestFit="1" customWidth="1"/>
  </cols>
  <sheetData>
    <row r="1" spans="1:18" ht="48.75" customHeight="1" x14ac:dyDescent="0.2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0"/>
      <c r="K1" s="60"/>
      <c r="L1" s="60"/>
    </row>
    <row r="2" spans="1:18" ht="18" thickBot="1" x14ac:dyDescent="0.3">
      <c r="F2" s="4"/>
    </row>
    <row r="3" spans="1:18" ht="27" customHeight="1" x14ac:dyDescent="0.25">
      <c r="A3" s="69" t="s">
        <v>22</v>
      </c>
      <c r="B3" s="70"/>
      <c r="C3" s="16" t="s">
        <v>0</v>
      </c>
      <c r="D3" s="73" t="s">
        <v>1</v>
      </c>
      <c r="E3" s="73"/>
      <c r="F3" s="73"/>
      <c r="G3" s="73"/>
      <c r="H3" s="73"/>
      <c r="I3" s="74"/>
    </row>
    <row r="4" spans="1:18" ht="27" customHeight="1" x14ac:dyDescent="0.25">
      <c r="A4" s="71"/>
      <c r="B4" s="72"/>
      <c r="C4" s="11">
        <v>2019</v>
      </c>
      <c r="D4" s="12">
        <v>2020</v>
      </c>
      <c r="E4" s="12">
        <v>2021</v>
      </c>
      <c r="F4" s="12">
        <v>2022</v>
      </c>
      <c r="G4" s="12">
        <v>2023</v>
      </c>
      <c r="H4" s="12"/>
      <c r="I4" s="17">
        <v>2024</v>
      </c>
    </row>
    <row r="5" spans="1:18" x14ac:dyDescent="0.25">
      <c r="A5" s="71"/>
      <c r="B5" s="72"/>
      <c r="C5" s="1" t="s">
        <v>2</v>
      </c>
      <c r="D5" s="1" t="s">
        <v>2</v>
      </c>
      <c r="E5" s="1" t="s">
        <v>2</v>
      </c>
      <c r="F5" s="1" t="s">
        <v>2</v>
      </c>
      <c r="G5" s="1" t="s">
        <v>2</v>
      </c>
      <c r="H5" s="2" t="s">
        <v>3</v>
      </c>
      <c r="I5" s="18" t="s">
        <v>2</v>
      </c>
    </row>
    <row r="6" spans="1:18" ht="57" x14ac:dyDescent="0.25">
      <c r="A6" s="75" t="s">
        <v>11</v>
      </c>
      <c r="B6" s="14" t="s">
        <v>8</v>
      </c>
      <c r="C6" s="15">
        <v>0</v>
      </c>
      <c r="D6" s="15">
        <v>2</v>
      </c>
      <c r="E6" s="15">
        <v>9</v>
      </c>
      <c r="F6" s="15">
        <v>10</v>
      </c>
      <c r="G6" s="15">
        <v>10</v>
      </c>
      <c r="H6" s="15">
        <v>2023</v>
      </c>
      <c r="I6" s="19">
        <v>10</v>
      </c>
      <c r="J6" s="6"/>
      <c r="K6" s="6"/>
      <c r="L6" s="6"/>
      <c r="M6" s="6"/>
      <c r="N6" s="6"/>
      <c r="O6" s="6"/>
      <c r="P6" s="6"/>
      <c r="Q6" s="6"/>
      <c r="R6" s="6"/>
    </row>
    <row r="7" spans="1:18" ht="24" customHeight="1" x14ac:dyDescent="0.25">
      <c r="A7" s="63"/>
      <c r="B7" s="7" t="s">
        <v>14</v>
      </c>
      <c r="C7" s="7"/>
      <c r="D7" s="7">
        <v>16</v>
      </c>
      <c r="E7" s="7">
        <v>88</v>
      </c>
      <c r="F7" s="7">
        <v>168</v>
      </c>
      <c r="G7" s="7">
        <v>248</v>
      </c>
      <c r="H7" s="7">
        <v>2023</v>
      </c>
      <c r="I7" s="20">
        <v>328</v>
      </c>
      <c r="J7" s="6"/>
      <c r="K7" s="6"/>
      <c r="L7" s="6"/>
      <c r="M7" s="6"/>
      <c r="N7" s="6"/>
      <c r="O7" s="6"/>
      <c r="P7" s="6"/>
      <c r="Q7" s="6"/>
      <c r="R7" s="6"/>
    </row>
    <row r="8" spans="1:18" ht="47.25" customHeight="1" x14ac:dyDescent="0.25">
      <c r="A8" s="63"/>
      <c r="B8" s="7" t="s">
        <v>15</v>
      </c>
      <c r="C8" s="7">
        <v>0</v>
      </c>
      <c r="D8" s="7">
        <f>D7*6500*365</f>
        <v>37960000</v>
      </c>
      <c r="E8" s="7">
        <f>E7*6500*365</f>
        <v>208780000</v>
      </c>
      <c r="F8" s="7">
        <f>F7*6500*365</f>
        <v>398580000</v>
      </c>
      <c r="G8" s="7">
        <f>G7*6500*365</f>
        <v>588380000</v>
      </c>
      <c r="H8" s="7">
        <v>2023</v>
      </c>
      <c r="I8" s="20">
        <f>I7*6500*365</f>
        <v>778180000</v>
      </c>
      <c r="J8" s="6"/>
      <c r="K8" s="6"/>
      <c r="L8" s="6"/>
      <c r="M8" s="6"/>
      <c r="N8" s="6"/>
      <c r="O8" s="6"/>
      <c r="P8" s="6"/>
      <c r="Q8" s="6"/>
      <c r="R8" s="6"/>
    </row>
    <row r="9" spans="1:18" ht="38.25" customHeight="1" x14ac:dyDescent="0.25">
      <c r="A9" s="63"/>
      <c r="B9" s="7" t="s">
        <v>28</v>
      </c>
      <c r="C9" s="7">
        <v>0</v>
      </c>
      <c r="D9" s="7">
        <f>D7*6710*365</f>
        <v>39186400</v>
      </c>
      <c r="E9" s="7">
        <f>E7*6710*365</f>
        <v>215525200</v>
      </c>
      <c r="F9" s="7">
        <f>F7*6710*365</f>
        <v>411457200</v>
      </c>
      <c r="G9" s="7">
        <f>G7*6710*365</f>
        <v>607389200</v>
      </c>
      <c r="H9" s="7">
        <v>2023</v>
      </c>
      <c r="I9" s="20">
        <f>I7*6710*365</f>
        <v>803321200</v>
      </c>
      <c r="J9" s="6"/>
      <c r="K9" s="6"/>
      <c r="L9" s="6"/>
      <c r="M9" s="6"/>
      <c r="N9" s="6"/>
      <c r="O9" s="6"/>
      <c r="P9" s="6"/>
      <c r="Q9" s="6"/>
      <c r="R9" s="6"/>
    </row>
    <row r="10" spans="1:18" ht="40.5" x14ac:dyDescent="0.25">
      <c r="A10" s="63"/>
      <c r="B10" s="7" t="s">
        <v>24</v>
      </c>
      <c r="C10" s="7">
        <f t="shared" ref="C10:I10" si="0">C9-C8</f>
        <v>0</v>
      </c>
      <c r="D10" s="7">
        <f t="shared" si="0"/>
        <v>1226400</v>
      </c>
      <c r="E10" s="7">
        <f t="shared" si="0"/>
        <v>6745200</v>
      </c>
      <c r="F10" s="7">
        <f t="shared" si="0"/>
        <v>12877200</v>
      </c>
      <c r="G10" s="7">
        <f t="shared" si="0"/>
        <v>19009200</v>
      </c>
      <c r="H10" s="7">
        <f t="shared" si="0"/>
        <v>0</v>
      </c>
      <c r="I10" s="20">
        <f t="shared" si="0"/>
        <v>25141200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ht="42.75" x14ac:dyDescent="0.25">
      <c r="A11" s="63"/>
      <c r="B11" s="14" t="s">
        <v>9</v>
      </c>
      <c r="C11" s="15">
        <v>0</v>
      </c>
      <c r="D11" s="15">
        <v>0</v>
      </c>
      <c r="E11" s="15">
        <v>0</v>
      </c>
      <c r="F11" s="15">
        <v>5</v>
      </c>
      <c r="G11" s="15">
        <v>5</v>
      </c>
      <c r="H11" s="15">
        <v>2023</v>
      </c>
      <c r="I11" s="19">
        <v>5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63"/>
      <c r="B12" s="7" t="s">
        <v>10</v>
      </c>
      <c r="C12" s="7">
        <v>0</v>
      </c>
      <c r="D12" s="7">
        <v>0</v>
      </c>
      <c r="E12" s="7">
        <v>0</v>
      </c>
      <c r="F12" s="7">
        <v>20</v>
      </c>
      <c r="G12" s="7">
        <v>20</v>
      </c>
      <c r="H12" s="7">
        <v>2023</v>
      </c>
      <c r="I12" s="20">
        <v>20</v>
      </c>
      <c r="J12" s="6"/>
      <c r="K12" s="6"/>
      <c r="L12" s="6"/>
      <c r="M12" s="6"/>
      <c r="N12" s="6"/>
      <c r="O12" s="6"/>
      <c r="P12" s="6"/>
      <c r="Q12" s="6"/>
      <c r="R12" s="6"/>
    </row>
    <row r="13" spans="1:18" ht="43.5" customHeight="1" x14ac:dyDescent="0.25">
      <c r="A13" s="63"/>
      <c r="B13" s="7" t="s">
        <v>16</v>
      </c>
      <c r="C13" s="7">
        <v>0</v>
      </c>
      <c r="D13" s="7">
        <f>D12*4500*365</f>
        <v>0</v>
      </c>
      <c r="E13" s="7">
        <f>E12*4500*365</f>
        <v>0</v>
      </c>
      <c r="F13" s="7">
        <f>F12*4500*365</f>
        <v>32850000</v>
      </c>
      <c r="G13" s="7">
        <f>G12*4500*365</f>
        <v>32850000</v>
      </c>
      <c r="H13" s="7">
        <v>2023</v>
      </c>
      <c r="I13" s="20">
        <f>I12*4500*365</f>
        <v>32850000</v>
      </c>
      <c r="J13" s="6"/>
      <c r="K13" s="6"/>
      <c r="L13" s="6"/>
      <c r="M13" s="6"/>
      <c r="N13" s="6"/>
      <c r="O13" s="6"/>
      <c r="P13" s="6"/>
      <c r="Q13" s="6"/>
      <c r="R13" s="6"/>
    </row>
    <row r="14" spans="1:18" ht="54" customHeight="1" x14ac:dyDescent="0.25">
      <c r="A14" s="63"/>
      <c r="B14" s="7" t="s">
        <v>26</v>
      </c>
      <c r="C14" s="7">
        <v>0</v>
      </c>
      <c r="D14" s="7">
        <f>D12*4900*365</f>
        <v>0</v>
      </c>
      <c r="E14" s="7">
        <f>E12*4900*365</f>
        <v>0</v>
      </c>
      <c r="F14" s="7">
        <f>F12*4900*365</f>
        <v>35770000</v>
      </c>
      <c r="G14" s="7">
        <f>G12*4900*365</f>
        <v>35770000</v>
      </c>
      <c r="H14" s="7">
        <v>2023</v>
      </c>
      <c r="I14" s="20">
        <f>I12*4900*365</f>
        <v>35770000</v>
      </c>
      <c r="J14" s="6"/>
      <c r="K14" s="6"/>
      <c r="L14" s="6"/>
      <c r="M14" s="6"/>
      <c r="N14" s="6"/>
      <c r="O14" s="6"/>
      <c r="P14" s="6"/>
      <c r="Q14" s="6"/>
      <c r="R14" s="6"/>
    </row>
    <row r="15" spans="1:18" ht="41.25" thickBot="1" x14ac:dyDescent="0.3">
      <c r="A15" s="63"/>
      <c r="B15" s="31" t="s">
        <v>25</v>
      </c>
      <c r="C15" s="31">
        <f t="shared" ref="C15:I15" si="1">C14-C13</f>
        <v>0</v>
      </c>
      <c r="D15" s="31">
        <f t="shared" si="1"/>
        <v>0</v>
      </c>
      <c r="E15" s="31">
        <f t="shared" si="1"/>
        <v>0</v>
      </c>
      <c r="F15" s="31">
        <f t="shared" si="1"/>
        <v>2920000</v>
      </c>
      <c r="G15" s="31">
        <f t="shared" si="1"/>
        <v>2920000</v>
      </c>
      <c r="H15" s="31">
        <f t="shared" si="1"/>
        <v>0</v>
      </c>
      <c r="I15" s="32">
        <f t="shared" si="1"/>
        <v>2920000</v>
      </c>
      <c r="J15" s="6"/>
      <c r="K15" s="6"/>
      <c r="L15" s="6"/>
      <c r="M15" s="6"/>
      <c r="N15" s="6"/>
      <c r="O15" s="6"/>
      <c r="P15" s="6"/>
      <c r="Q15" s="6"/>
      <c r="R15" s="6"/>
    </row>
    <row r="16" spans="1:18" ht="21" customHeight="1" x14ac:dyDescent="0.25">
      <c r="A16" s="64"/>
      <c r="B16" s="33" t="s">
        <v>13</v>
      </c>
      <c r="C16" s="34">
        <v>0</v>
      </c>
      <c r="D16" s="34">
        <f t="shared" ref="D16:G17" si="2">D6+D11</f>
        <v>2</v>
      </c>
      <c r="E16" s="34">
        <f t="shared" si="2"/>
        <v>9</v>
      </c>
      <c r="F16" s="34">
        <f t="shared" si="2"/>
        <v>15</v>
      </c>
      <c r="G16" s="34">
        <f t="shared" si="2"/>
        <v>15</v>
      </c>
      <c r="H16" s="34">
        <v>2023</v>
      </c>
      <c r="I16" s="35">
        <f>I6+I11</f>
        <v>15</v>
      </c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4"/>
      <c r="B17" s="36" t="s">
        <v>12</v>
      </c>
      <c r="C17" s="13">
        <v>0</v>
      </c>
      <c r="D17" s="13">
        <f t="shared" si="2"/>
        <v>16</v>
      </c>
      <c r="E17" s="13">
        <f t="shared" si="2"/>
        <v>88</v>
      </c>
      <c r="F17" s="13">
        <f t="shared" si="2"/>
        <v>188</v>
      </c>
      <c r="G17" s="13">
        <f t="shared" si="2"/>
        <v>268</v>
      </c>
      <c r="H17" s="13">
        <v>2023</v>
      </c>
      <c r="I17" s="21">
        <f>I7+I12</f>
        <v>348</v>
      </c>
      <c r="J17" s="6"/>
      <c r="K17" s="6"/>
      <c r="L17" s="6"/>
      <c r="M17" s="6"/>
      <c r="N17" s="6"/>
      <c r="O17" s="6"/>
      <c r="P17" s="6"/>
      <c r="Q17" s="6"/>
      <c r="R17" s="6"/>
    </row>
    <row r="18" spans="1:18" ht="15.75" thickBot="1" x14ac:dyDescent="0.3">
      <c r="A18" s="64"/>
      <c r="B18" s="37" t="s">
        <v>27</v>
      </c>
      <c r="C18" s="22">
        <v>0</v>
      </c>
      <c r="D18" s="22">
        <v>0</v>
      </c>
      <c r="E18" s="22">
        <f>E15+E10</f>
        <v>6745200</v>
      </c>
      <c r="F18" s="22">
        <f t="shared" ref="F18:I18" si="3">F15+F10</f>
        <v>15797200</v>
      </c>
      <c r="G18" s="22">
        <f t="shared" si="3"/>
        <v>21929200</v>
      </c>
      <c r="H18" s="22">
        <v>2023</v>
      </c>
      <c r="I18" s="23">
        <f t="shared" si="3"/>
        <v>28061200</v>
      </c>
      <c r="J18" s="6"/>
      <c r="K18" s="6"/>
      <c r="L18" s="6"/>
      <c r="M18" s="6"/>
      <c r="N18" s="6"/>
      <c r="O18" s="6"/>
      <c r="P18" s="6"/>
      <c r="Q18" s="6"/>
      <c r="R18" s="6"/>
    </row>
    <row r="19" spans="1:18" s="25" customFormat="1" ht="51" customHeight="1" x14ac:dyDescent="0.25">
      <c r="A19" s="62" t="s">
        <v>5</v>
      </c>
      <c r="B19" s="38" t="s">
        <v>31</v>
      </c>
      <c r="C19" s="39">
        <v>0</v>
      </c>
      <c r="D19" s="39">
        <v>0</v>
      </c>
      <c r="E19" s="39">
        <v>10</v>
      </c>
      <c r="F19" s="39">
        <v>5</v>
      </c>
      <c r="G19" s="39">
        <v>5</v>
      </c>
      <c r="H19" s="39">
        <v>2023</v>
      </c>
      <c r="I19" s="40">
        <v>5</v>
      </c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17.25" customHeight="1" x14ac:dyDescent="0.25">
      <c r="A20" s="63"/>
      <c r="B20" s="41" t="s">
        <v>32</v>
      </c>
      <c r="C20" s="41"/>
      <c r="D20" s="41">
        <v>0</v>
      </c>
      <c r="E20" s="41">
        <v>10</v>
      </c>
      <c r="F20" s="41">
        <v>15</v>
      </c>
      <c r="G20" s="41">
        <v>20</v>
      </c>
      <c r="H20" s="41"/>
      <c r="I20" s="42">
        <v>25</v>
      </c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3"/>
      <c r="B21" s="43" t="s">
        <v>10</v>
      </c>
      <c r="C21" s="43">
        <v>0</v>
      </c>
      <c r="D21" s="43">
        <f>D19*4</f>
        <v>0</v>
      </c>
      <c r="E21" s="43">
        <v>40</v>
      </c>
      <c r="F21" s="43">
        <v>60</v>
      </c>
      <c r="G21" s="43">
        <v>80</v>
      </c>
      <c r="H21" s="43">
        <v>2023</v>
      </c>
      <c r="I21" s="44">
        <v>100</v>
      </c>
      <c r="J21" s="6"/>
      <c r="K21" s="6"/>
      <c r="L21" s="6"/>
      <c r="M21" s="6"/>
      <c r="N21" s="6"/>
      <c r="O21" s="6"/>
      <c r="P21" s="6"/>
      <c r="Q21" s="6"/>
      <c r="R21" s="6"/>
    </row>
    <row r="22" spans="1:18" ht="52.5" customHeight="1" x14ac:dyDescent="0.25">
      <c r="A22" s="63"/>
      <c r="B22" s="43" t="s">
        <v>23</v>
      </c>
      <c r="C22" s="43">
        <v>0</v>
      </c>
      <c r="D22" s="43">
        <v>0</v>
      </c>
      <c r="E22" s="43">
        <f>18729000*E20</f>
        <v>187290000</v>
      </c>
      <c r="F22" s="43">
        <f>18729000*F19</f>
        <v>93645000</v>
      </c>
      <c r="G22" s="43">
        <f>18729000*G19</f>
        <v>93645000</v>
      </c>
      <c r="H22" s="43">
        <v>2023</v>
      </c>
      <c r="I22" s="44">
        <f>18729000*I19</f>
        <v>93645000</v>
      </c>
      <c r="J22" s="6"/>
      <c r="K22" s="6"/>
      <c r="L22" s="6"/>
      <c r="M22" s="6"/>
      <c r="N22" s="6"/>
      <c r="O22" s="6"/>
      <c r="P22" s="6"/>
      <c r="Q22" s="6"/>
      <c r="R22" s="6"/>
    </row>
    <row r="23" spans="1:18" ht="60" customHeight="1" x14ac:dyDescent="0.25">
      <c r="A23" s="63"/>
      <c r="B23" s="7" t="s">
        <v>30</v>
      </c>
      <c r="C23" s="7">
        <v>0</v>
      </c>
      <c r="D23" s="7">
        <v>0</v>
      </c>
      <c r="E23" s="7">
        <f>1745940*E20</f>
        <v>17459400</v>
      </c>
      <c r="F23" s="7">
        <f t="shared" ref="F23:I23" si="4">1745940*F20</f>
        <v>26189100</v>
      </c>
      <c r="G23" s="7">
        <f t="shared" si="4"/>
        <v>34918800</v>
      </c>
      <c r="H23" s="7">
        <f t="shared" si="4"/>
        <v>0</v>
      </c>
      <c r="I23" s="20">
        <f t="shared" si="4"/>
        <v>43648500</v>
      </c>
      <c r="J23" s="6"/>
      <c r="K23" s="6"/>
      <c r="L23" s="6"/>
      <c r="M23" s="6"/>
      <c r="N23" s="6"/>
      <c r="O23" s="6"/>
      <c r="P23" s="6"/>
      <c r="Q23" s="6"/>
      <c r="R23" s="6"/>
    </row>
    <row r="24" spans="1:18" ht="27" customHeight="1" x14ac:dyDescent="0.25">
      <c r="A24" s="63"/>
      <c r="B24" s="7" t="s">
        <v>4</v>
      </c>
      <c r="C24" s="7">
        <v>0</v>
      </c>
      <c r="D24" s="7">
        <v>0</v>
      </c>
      <c r="E24" s="7">
        <f>E23+E22</f>
        <v>204749400</v>
      </c>
      <c r="F24" s="7">
        <f t="shared" ref="F24:I24" si="5">F23+F22</f>
        <v>119834100</v>
      </c>
      <c r="G24" s="7">
        <f t="shared" si="5"/>
        <v>128563800</v>
      </c>
      <c r="H24" s="7">
        <f t="shared" si="5"/>
        <v>2023</v>
      </c>
      <c r="I24" s="20">
        <f t="shared" si="5"/>
        <v>137293500</v>
      </c>
      <c r="J24" s="6"/>
      <c r="K24" s="6"/>
      <c r="L24" s="6"/>
      <c r="M24" s="6"/>
      <c r="N24" s="6"/>
      <c r="O24" s="6"/>
      <c r="P24" s="6"/>
      <c r="Q24" s="6"/>
      <c r="R24" s="6"/>
    </row>
    <row r="25" spans="1:18" ht="42" customHeight="1" thickBot="1" x14ac:dyDescent="0.3">
      <c r="A25" s="63"/>
      <c r="B25" s="31" t="s">
        <v>29</v>
      </c>
      <c r="C25" s="31">
        <v>0</v>
      </c>
      <c r="D25" s="31">
        <v>0</v>
      </c>
      <c r="E25" s="31">
        <f>E21*6710*365</f>
        <v>97966000</v>
      </c>
      <c r="F25" s="31">
        <f t="shared" ref="F25:I25" si="6">F21*6710*365</f>
        <v>146949000</v>
      </c>
      <c r="G25" s="31">
        <f t="shared" si="6"/>
        <v>195932000</v>
      </c>
      <c r="H25" s="31">
        <f t="shared" si="6"/>
        <v>4954630450</v>
      </c>
      <c r="I25" s="32">
        <f t="shared" si="6"/>
        <v>244915000</v>
      </c>
      <c r="J25" s="6"/>
      <c r="K25" s="6"/>
      <c r="L25" s="6"/>
      <c r="M25" s="6"/>
      <c r="N25" s="6"/>
      <c r="O25" s="6"/>
      <c r="P25" s="6"/>
      <c r="Q25" s="6"/>
      <c r="R25" s="6"/>
    </row>
    <row r="26" spans="1:18" ht="21" customHeight="1" x14ac:dyDescent="0.25">
      <c r="A26" s="64"/>
      <c r="B26" s="47" t="s">
        <v>32</v>
      </c>
      <c r="C26" s="48"/>
      <c r="D26" s="48">
        <v>0</v>
      </c>
      <c r="E26" s="48">
        <v>10</v>
      </c>
      <c r="F26" s="48">
        <v>15</v>
      </c>
      <c r="G26" s="48">
        <v>20</v>
      </c>
      <c r="H26" s="48"/>
      <c r="I26" s="49">
        <v>25</v>
      </c>
      <c r="J26" s="6"/>
      <c r="K26" s="6"/>
      <c r="L26" s="6"/>
      <c r="M26" s="6"/>
      <c r="N26" s="6"/>
      <c r="O26" s="6"/>
      <c r="P26" s="6"/>
      <c r="Q26" s="6"/>
      <c r="R26" s="6"/>
    </row>
    <row r="27" spans="1:18" ht="23.25" customHeight="1" x14ac:dyDescent="0.25">
      <c r="A27" s="64"/>
      <c r="B27" s="36" t="s">
        <v>10</v>
      </c>
      <c r="C27" s="13">
        <v>0</v>
      </c>
      <c r="D27" s="13">
        <f>D25*4</f>
        <v>0</v>
      </c>
      <c r="E27" s="13">
        <v>40</v>
      </c>
      <c r="F27" s="13">
        <v>60</v>
      </c>
      <c r="G27" s="13">
        <v>80</v>
      </c>
      <c r="H27" s="13">
        <v>2023</v>
      </c>
      <c r="I27" s="21">
        <v>100</v>
      </c>
      <c r="J27" s="6"/>
      <c r="K27" s="6"/>
      <c r="L27" s="6"/>
      <c r="M27" s="6"/>
      <c r="N27" s="6"/>
      <c r="O27" s="6"/>
      <c r="P27" s="6"/>
      <c r="Q27" s="6"/>
      <c r="R27" s="6"/>
    </row>
    <row r="28" spans="1:18" ht="15.75" thickBot="1" x14ac:dyDescent="0.3">
      <c r="A28" s="65"/>
      <c r="B28" s="37" t="s">
        <v>27</v>
      </c>
      <c r="C28" s="45">
        <v>0</v>
      </c>
      <c r="D28" s="45">
        <f>D23-D25</f>
        <v>0</v>
      </c>
      <c r="E28" s="45">
        <f>E25-E24</f>
        <v>-106783400</v>
      </c>
      <c r="F28" s="45">
        <f>F25-F24</f>
        <v>27114900</v>
      </c>
      <c r="G28" s="45">
        <f>G25-G24</f>
        <v>67368200</v>
      </c>
      <c r="H28" s="45">
        <f>H25-H24</f>
        <v>4954628427</v>
      </c>
      <c r="I28" s="46">
        <f>I25-I24</f>
        <v>107621500</v>
      </c>
      <c r="J28" s="6"/>
      <c r="K28" s="59"/>
      <c r="L28" s="6"/>
      <c r="M28" s="6"/>
      <c r="N28" s="6"/>
      <c r="O28" s="6"/>
      <c r="P28" s="6"/>
      <c r="Q28" s="6"/>
      <c r="R28" s="6"/>
    </row>
    <row r="29" spans="1:18" ht="27" customHeight="1" x14ac:dyDescent="0.25">
      <c r="A29" s="62" t="s">
        <v>6</v>
      </c>
      <c r="B29" s="26" t="s">
        <v>18</v>
      </c>
      <c r="C29" s="27">
        <v>0</v>
      </c>
      <c r="D29" s="27">
        <v>0</v>
      </c>
      <c r="E29" s="27">
        <v>50</v>
      </c>
      <c r="F29" s="27">
        <v>100</v>
      </c>
      <c r="G29" s="27">
        <v>150</v>
      </c>
      <c r="H29" s="27">
        <v>2023</v>
      </c>
      <c r="I29" s="28">
        <v>200</v>
      </c>
      <c r="J29" s="6"/>
      <c r="K29" s="6"/>
      <c r="L29" s="6"/>
      <c r="M29" s="6"/>
      <c r="N29" s="6"/>
      <c r="O29" s="6"/>
      <c r="P29" s="6"/>
      <c r="Q29" s="6"/>
      <c r="R29" s="6"/>
    </row>
    <row r="30" spans="1:18" ht="54" x14ac:dyDescent="0.25">
      <c r="A30" s="63"/>
      <c r="B30" s="43" t="s">
        <v>19</v>
      </c>
      <c r="C30" s="43">
        <v>0</v>
      </c>
      <c r="D30" s="43">
        <v>0</v>
      </c>
      <c r="E30" s="43">
        <f>E29*12*197428.5</f>
        <v>118457100</v>
      </c>
      <c r="F30" s="43">
        <f t="shared" ref="F30:I30" si="7">F29*12*197428.5</f>
        <v>236914200</v>
      </c>
      <c r="G30" s="43">
        <f t="shared" si="7"/>
        <v>355371300</v>
      </c>
      <c r="H30" s="43">
        <f t="shared" si="7"/>
        <v>4792774266</v>
      </c>
      <c r="I30" s="44">
        <f t="shared" si="7"/>
        <v>473828400</v>
      </c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3"/>
      <c r="B31" s="43" t="s">
        <v>17</v>
      </c>
      <c r="C31" s="43">
        <v>0</v>
      </c>
      <c r="D31" s="43">
        <v>0</v>
      </c>
      <c r="E31" s="43">
        <v>50</v>
      </c>
      <c r="F31" s="43">
        <v>100</v>
      </c>
      <c r="G31" s="43">
        <v>150</v>
      </c>
      <c r="H31" s="43">
        <v>2023</v>
      </c>
      <c r="I31" s="44">
        <v>200</v>
      </c>
      <c r="J31" s="6"/>
      <c r="K31" s="6"/>
      <c r="L31" s="6"/>
      <c r="M31" s="6"/>
      <c r="N31" s="6"/>
      <c r="O31" s="6"/>
      <c r="P31" s="6"/>
      <c r="Q31" s="6"/>
      <c r="R31" s="6"/>
    </row>
    <row r="32" spans="1:18" ht="27.75" thickBot="1" x14ac:dyDescent="0.3">
      <c r="A32" s="63"/>
      <c r="B32" s="51" t="s">
        <v>34</v>
      </c>
      <c r="C32" s="51">
        <v>0</v>
      </c>
      <c r="D32" s="51">
        <v>0</v>
      </c>
      <c r="E32" s="51">
        <f>E31*5504*365</f>
        <v>100448000</v>
      </c>
      <c r="F32" s="51">
        <f t="shared" ref="F32:I32" si="8">F31*5504*365</f>
        <v>200896000</v>
      </c>
      <c r="G32" s="51">
        <f t="shared" si="8"/>
        <v>301344000</v>
      </c>
      <c r="H32" s="51">
        <f t="shared" si="8"/>
        <v>4064126080</v>
      </c>
      <c r="I32" s="52">
        <f t="shared" si="8"/>
        <v>401792000</v>
      </c>
      <c r="J32" s="6"/>
      <c r="K32" s="6"/>
      <c r="L32" s="6"/>
      <c r="M32" s="6"/>
      <c r="N32" s="6"/>
      <c r="O32" s="6"/>
      <c r="P32" s="6"/>
      <c r="Q32" s="6"/>
      <c r="R32" s="6"/>
    </row>
    <row r="33" spans="1:18" ht="45.75" thickBot="1" x14ac:dyDescent="0.3">
      <c r="A33" s="64"/>
      <c r="B33" s="54" t="s">
        <v>25</v>
      </c>
      <c r="C33" s="55">
        <v>0</v>
      </c>
      <c r="D33" s="55">
        <f>D32-D30</f>
        <v>0</v>
      </c>
      <c r="E33" s="55">
        <f>E32-E30</f>
        <v>-18009100</v>
      </c>
      <c r="F33" s="55">
        <f t="shared" ref="F33:I33" si="9">F32-F30</f>
        <v>-36018200</v>
      </c>
      <c r="G33" s="55">
        <f t="shared" si="9"/>
        <v>-54027300</v>
      </c>
      <c r="H33" s="56">
        <f t="shared" si="9"/>
        <v>-728648186</v>
      </c>
      <c r="I33" s="57">
        <f t="shared" si="9"/>
        <v>-72036400</v>
      </c>
      <c r="J33" s="6"/>
      <c r="K33" s="6"/>
      <c r="L33" s="6"/>
      <c r="M33" s="6"/>
      <c r="N33" s="6"/>
      <c r="O33" s="6"/>
      <c r="P33" s="6"/>
      <c r="Q33" s="6"/>
      <c r="R33" s="6"/>
    </row>
    <row r="34" spans="1:18" ht="30" customHeight="1" x14ac:dyDescent="0.25">
      <c r="A34" s="66" t="s">
        <v>7</v>
      </c>
      <c r="B34" s="26" t="s">
        <v>20</v>
      </c>
      <c r="C34" s="27">
        <v>0</v>
      </c>
      <c r="D34" s="27">
        <v>0</v>
      </c>
      <c r="E34" s="27">
        <v>4</v>
      </c>
      <c r="F34" s="27">
        <v>6</v>
      </c>
      <c r="G34" s="27">
        <v>8</v>
      </c>
      <c r="H34" s="27">
        <v>2023</v>
      </c>
      <c r="I34" s="28">
        <v>10</v>
      </c>
      <c r="J34" s="6"/>
      <c r="K34" s="6"/>
      <c r="L34" s="6"/>
      <c r="M34" s="6"/>
      <c r="N34" s="6"/>
      <c r="O34" s="6"/>
      <c r="P34" s="6"/>
      <c r="Q34" s="6"/>
      <c r="R34" s="6"/>
    </row>
    <row r="35" spans="1:18" ht="54" x14ac:dyDescent="0.25">
      <c r="A35" s="67"/>
      <c r="B35" s="7" t="s">
        <v>21</v>
      </c>
      <c r="C35" s="7">
        <v>0</v>
      </c>
      <c r="D35" s="7">
        <v>0</v>
      </c>
      <c r="E35" s="7">
        <f>E34*92618*12</f>
        <v>4445664</v>
      </c>
      <c r="F35" s="7">
        <f t="shared" ref="F35:I35" si="10">F34*92618*12</f>
        <v>6668496</v>
      </c>
      <c r="G35" s="7">
        <f t="shared" si="10"/>
        <v>8891328</v>
      </c>
      <c r="H35" s="7">
        <f t="shared" si="10"/>
        <v>2248394568</v>
      </c>
      <c r="I35" s="20">
        <f t="shared" si="10"/>
        <v>11114160</v>
      </c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7"/>
      <c r="B36" s="7" t="s">
        <v>17</v>
      </c>
      <c r="C36" s="8">
        <v>0</v>
      </c>
      <c r="D36" s="8">
        <v>0</v>
      </c>
      <c r="E36" s="8">
        <v>106</v>
      </c>
      <c r="F36" s="8">
        <v>156</v>
      </c>
      <c r="G36" s="8">
        <v>206</v>
      </c>
      <c r="H36" s="8">
        <v>2023</v>
      </c>
      <c r="I36" s="58">
        <v>256</v>
      </c>
      <c r="J36" s="6"/>
      <c r="K36" s="6"/>
      <c r="L36" s="6"/>
      <c r="M36" s="6"/>
      <c r="N36" s="6"/>
      <c r="O36" s="6"/>
      <c r="P36" s="6"/>
      <c r="Q36" s="6"/>
      <c r="R36" s="6"/>
    </row>
    <row r="37" spans="1:18" ht="27" x14ac:dyDescent="0.25">
      <c r="A37" s="67"/>
      <c r="B37" s="7" t="s">
        <v>33</v>
      </c>
      <c r="C37" s="3">
        <v>0</v>
      </c>
      <c r="D37" s="3">
        <v>0</v>
      </c>
      <c r="E37" s="3">
        <f>E36*5504*365</f>
        <v>212949760</v>
      </c>
      <c r="F37" s="3">
        <f t="shared" ref="F37:I37" si="11">F36*5504*365</f>
        <v>313397760</v>
      </c>
      <c r="G37" s="3">
        <f t="shared" si="11"/>
        <v>413845760</v>
      </c>
      <c r="H37" s="3">
        <f t="shared" si="11"/>
        <v>4064126080</v>
      </c>
      <c r="I37" s="53">
        <f t="shared" si="11"/>
        <v>514293760</v>
      </c>
      <c r="J37" s="6"/>
      <c r="K37" s="6"/>
      <c r="L37" s="6"/>
      <c r="M37" s="6"/>
      <c r="N37" s="6"/>
      <c r="O37" s="6"/>
      <c r="P37" s="6"/>
      <c r="Q37" s="6"/>
      <c r="R37" s="6"/>
    </row>
    <row r="38" spans="1:18" ht="45.75" thickBot="1" x14ac:dyDescent="0.3">
      <c r="A38" s="68"/>
      <c r="B38" s="50" t="s">
        <v>25</v>
      </c>
      <c r="C38" s="29">
        <v>0</v>
      </c>
      <c r="D38" s="29">
        <f t="shared" ref="D38" si="12">D37-D35</f>
        <v>0</v>
      </c>
      <c r="E38" s="29">
        <f>E37-E35</f>
        <v>208504096</v>
      </c>
      <c r="F38" s="29">
        <f t="shared" ref="F38:I38" si="13">F37-F35</f>
        <v>306729264</v>
      </c>
      <c r="G38" s="29">
        <f t="shared" si="13"/>
        <v>404954432</v>
      </c>
      <c r="H38" s="29">
        <f t="shared" si="13"/>
        <v>1815731512</v>
      </c>
      <c r="I38" s="30">
        <f t="shared" si="13"/>
        <v>503179600</v>
      </c>
      <c r="J38" s="24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C41" s="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B42" s="9"/>
      <c r="C42" s="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B43" s="9"/>
      <c r="C43" s="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B44" s="10"/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B45" s="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4:18" x14ac:dyDescent="0.2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4:18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4:18" x14ac:dyDescent="0.2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4:18" x14ac:dyDescent="0.2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4:18" x14ac:dyDescent="0.2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4:18" x14ac:dyDescent="0.2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4:18" x14ac:dyDescent="0.2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4:18" x14ac:dyDescent="0.2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4:18" x14ac:dyDescent="0.2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4:18" x14ac:dyDescent="0.2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4:18" x14ac:dyDescent="0.2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4:18" x14ac:dyDescent="0.2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4:18" x14ac:dyDescent="0.2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4:18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4:18" x14ac:dyDescent="0.2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4:18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4:19" x14ac:dyDescent="0.2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4:19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4:19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4:19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4:19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4:19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4:19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4:19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4:19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5"/>
    </row>
    <row r="74" spans="4:19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5"/>
    </row>
    <row r="75" spans="4:19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5"/>
    </row>
    <row r="76" spans="4:19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5"/>
    </row>
    <row r="77" spans="4:19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5"/>
    </row>
    <row r="78" spans="4:19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5"/>
    </row>
    <row r="79" spans="4:19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5"/>
    </row>
    <row r="80" spans="4:19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5"/>
    </row>
    <row r="81" spans="4:19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5"/>
    </row>
    <row r="82" spans="4:19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5"/>
    </row>
    <row r="83" spans="4:19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5"/>
    </row>
    <row r="84" spans="4:19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5"/>
    </row>
    <row r="85" spans="4:19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5"/>
    </row>
    <row r="86" spans="4:19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5"/>
    </row>
    <row r="87" spans="4:19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5"/>
    </row>
    <row r="88" spans="4:19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5"/>
    </row>
    <row r="89" spans="4:19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5"/>
    </row>
    <row r="90" spans="4:19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5"/>
    </row>
    <row r="91" spans="4:19" x14ac:dyDescent="0.25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5"/>
    </row>
    <row r="92" spans="4:19" x14ac:dyDescent="0.2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5"/>
    </row>
    <row r="93" spans="4:19" x14ac:dyDescent="0.25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5"/>
    </row>
    <row r="94" spans="4:19" x14ac:dyDescent="0.2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5"/>
    </row>
    <row r="95" spans="4:19" x14ac:dyDescent="0.2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5"/>
    </row>
    <row r="96" spans="4:19" x14ac:dyDescent="0.25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5"/>
    </row>
    <row r="97" spans="4:19" x14ac:dyDescent="0.2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5"/>
    </row>
    <row r="98" spans="4:19" x14ac:dyDescent="0.25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5"/>
    </row>
    <row r="99" spans="4:19" x14ac:dyDescent="0.25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5"/>
    </row>
    <row r="100" spans="4:19" x14ac:dyDescent="0.2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5"/>
    </row>
    <row r="101" spans="4:19" x14ac:dyDescent="0.25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5"/>
    </row>
    <row r="102" spans="4:19" x14ac:dyDescent="0.25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5"/>
    </row>
    <row r="103" spans="4:19" x14ac:dyDescent="0.25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5"/>
    </row>
    <row r="104" spans="4:19" x14ac:dyDescent="0.25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5"/>
    </row>
    <row r="105" spans="4:19" x14ac:dyDescent="0.2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5"/>
    </row>
    <row r="106" spans="4:19" x14ac:dyDescent="0.2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5"/>
    </row>
    <row r="107" spans="4:19" x14ac:dyDescent="0.25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5"/>
    </row>
    <row r="108" spans="4:19" x14ac:dyDescent="0.25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5"/>
    </row>
    <row r="109" spans="4:19" x14ac:dyDescent="0.25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5"/>
    </row>
    <row r="110" spans="4:19" x14ac:dyDescent="0.2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5"/>
    </row>
    <row r="111" spans="4:19" x14ac:dyDescent="0.25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5"/>
    </row>
    <row r="112" spans="4:19" x14ac:dyDescent="0.25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5"/>
    </row>
    <row r="113" spans="4:19" x14ac:dyDescent="0.25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5"/>
    </row>
    <row r="114" spans="4:19" x14ac:dyDescent="0.25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5"/>
    </row>
    <row r="115" spans="4:19" x14ac:dyDescent="0.25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5"/>
    </row>
    <row r="116" spans="4:19" x14ac:dyDescent="0.25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5"/>
    </row>
    <row r="117" spans="4:19" x14ac:dyDescent="0.25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5"/>
    </row>
    <row r="118" spans="4:19" x14ac:dyDescent="0.25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5"/>
    </row>
    <row r="119" spans="4:19" x14ac:dyDescent="0.2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5"/>
    </row>
    <row r="120" spans="4:19" x14ac:dyDescent="0.25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5"/>
    </row>
    <row r="121" spans="4:19" x14ac:dyDescent="0.2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5"/>
    </row>
    <row r="122" spans="4:19" x14ac:dyDescent="0.2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5"/>
    </row>
    <row r="123" spans="4:19" x14ac:dyDescent="0.2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5"/>
    </row>
    <row r="124" spans="4:19" x14ac:dyDescent="0.2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5"/>
    </row>
    <row r="125" spans="4:19" x14ac:dyDescent="0.2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5"/>
    </row>
    <row r="126" spans="4:19" x14ac:dyDescent="0.2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5"/>
    </row>
    <row r="127" spans="4:19" x14ac:dyDescent="0.2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5"/>
    </row>
    <row r="128" spans="4:19" x14ac:dyDescent="0.25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5"/>
    </row>
    <row r="129" spans="4:19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5"/>
    </row>
    <row r="130" spans="4:19" x14ac:dyDescent="0.25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5"/>
    </row>
    <row r="131" spans="4:19" x14ac:dyDescent="0.25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5"/>
    </row>
    <row r="132" spans="4:19" x14ac:dyDescent="0.25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5"/>
    </row>
    <row r="133" spans="4:19" x14ac:dyDescent="0.25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5"/>
    </row>
    <row r="134" spans="4:19" x14ac:dyDescent="0.25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5"/>
    </row>
    <row r="135" spans="4:19" x14ac:dyDescent="0.2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5"/>
    </row>
    <row r="136" spans="4:19" x14ac:dyDescent="0.25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5"/>
    </row>
    <row r="137" spans="4:19" x14ac:dyDescent="0.25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5"/>
    </row>
    <row r="138" spans="4:19" x14ac:dyDescent="0.25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5"/>
    </row>
    <row r="139" spans="4:19" x14ac:dyDescent="0.2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5"/>
    </row>
    <row r="140" spans="4:19" x14ac:dyDescent="0.25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5"/>
    </row>
    <row r="141" spans="4:19" x14ac:dyDescent="0.25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5"/>
    </row>
    <row r="142" spans="4:19" x14ac:dyDescent="0.25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5"/>
    </row>
    <row r="143" spans="4:19" x14ac:dyDescent="0.25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5"/>
    </row>
    <row r="144" spans="4:19" x14ac:dyDescent="0.25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5"/>
    </row>
    <row r="145" spans="4:19" x14ac:dyDescent="0.2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5"/>
    </row>
    <row r="146" spans="4:19" x14ac:dyDescent="0.25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5"/>
    </row>
    <row r="147" spans="4:19" x14ac:dyDescent="0.25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5"/>
    </row>
    <row r="148" spans="4:19" x14ac:dyDescent="0.25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5"/>
    </row>
    <row r="149" spans="4:19" x14ac:dyDescent="0.25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5"/>
    </row>
    <row r="150" spans="4:19" x14ac:dyDescent="0.25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5"/>
    </row>
    <row r="151" spans="4:19" x14ac:dyDescent="0.25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5"/>
    </row>
    <row r="152" spans="4:19" x14ac:dyDescent="0.25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5"/>
    </row>
    <row r="153" spans="4:19" x14ac:dyDescent="0.25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5"/>
    </row>
    <row r="154" spans="4:19" x14ac:dyDescent="0.25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5"/>
    </row>
    <row r="155" spans="4:19" x14ac:dyDescent="0.2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5"/>
    </row>
    <row r="156" spans="4:19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5"/>
    </row>
    <row r="157" spans="4:19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5"/>
    </row>
    <row r="158" spans="4:19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5"/>
    </row>
    <row r="159" spans="4:19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5"/>
    </row>
    <row r="160" spans="4:19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5"/>
    </row>
    <row r="161" spans="4:19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5"/>
    </row>
    <row r="162" spans="4:19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5"/>
    </row>
    <row r="163" spans="4:19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5"/>
    </row>
    <row r="164" spans="4:19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5"/>
    </row>
    <row r="165" spans="4:19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5"/>
    </row>
    <row r="166" spans="4:19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5"/>
    </row>
    <row r="167" spans="4:19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5"/>
    </row>
    <row r="168" spans="4:19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5"/>
    </row>
    <row r="169" spans="4:19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5"/>
    </row>
    <row r="170" spans="4:19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5"/>
    </row>
    <row r="171" spans="4:19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5"/>
    </row>
    <row r="172" spans="4:19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5"/>
    </row>
    <row r="173" spans="4:19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5"/>
    </row>
    <row r="174" spans="4:19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5"/>
    </row>
    <row r="175" spans="4:1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5"/>
    </row>
    <row r="176" spans="4:19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5"/>
    </row>
    <row r="177" spans="4:19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5"/>
    </row>
    <row r="178" spans="4:19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5"/>
    </row>
    <row r="179" spans="4:19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5"/>
    </row>
    <row r="180" spans="4:19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5"/>
    </row>
    <row r="181" spans="4:19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5"/>
    </row>
    <row r="182" spans="4:19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5"/>
    </row>
    <row r="183" spans="4:19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5"/>
    </row>
    <row r="184" spans="4:19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5"/>
    </row>
    <row r="185" spans="4:19" x14ac:dyDescent="0.2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5"/>
    </row>
    <row r="186" spans="4:19" x14ac:dyDescent="0.25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5"/>
    </row>
    <row r="187" spans="4:19" x14ac:dyDescent="0.25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5"/>
    </row>
    <row r="188" spans="4:19" x14ac:dyDescent="0.25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5"/>
    </row>
    <row r="189" spans="4:19" x14ac:dyDescent="0.25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5"/>
    </row>
    <row r="190" spans="4:19" x14ac:dyDescent="0.25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5"/>
    </row>
    <row r="191" spans="4:19" x14ac:dyDescent="0.2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5"/>
    </row>
    <row r="192" spans="4:19" x14ac:dyDescent="0.2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5"/>
    </row>
    <row r="193" spans="4:19" x14ac:dyDescent="0.2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5"/>
    </row>
    <row r="194" spans="4:19" x14ac:dyDescent="0.2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5"/>
    </row>
    <row r="195" spans="4:19" x14ac:dyDescent="0.2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5"/>
    </row>
    <row r="196" spans="4:19" x14ac:dyDescent="0.2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5"/>
    </row>
    <row r="197" spans="4:19" x14ac:dyDescent="0.2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5"/>
    </row>
    <row r="198" spans="4:19" x14ac:dyDescent="0.2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5"/>
    </row>
    <row r="199" spans="4:19" x14ac:dyDescent="0.2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5"/>
    </row>
    <row r="200" spans="4:19" x14ac:dyDescent="0.2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4:19" x14ac:dyDescent="0.2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4:19" x14ac:dyDescent="0.2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4:19" x14ac:dyDescent="0.2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4:19" x14ac:dyDescent="0.2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4:19" x14ac:dyDescent="0.2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4:19" x14ac:dyDescent="0.25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4:19" x14ac:dyDescent="0.25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4:19" x14ac:dyDescent="0.25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4:18" x14ac:dyDescent="0.25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4:18" x14ac:dyDescent="0.25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4:18" x14ac:dyDescent="0.25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4:18" x14ac:dyDescent="0.25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4:18" x14ac:dyDescent="0.25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4:18" x14ac:dyDescent="0.25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4:18" x14ac:dyDescent="0.2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4:18" x14ac:dyDescent="0.25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4:18" x14ac:dyDescent="0.2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4:18" x14ac:dyDescent="0.25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4:18" x14ac:dyDescent="0.25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4:18" x14ac:dyDescent="0.25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4:18" x14ac:dyDescent="0.25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4:18" x14ac:dyDescent="0.25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4:18" x14ac:dyDescent="0.25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4:18" x14ac:dyDescent="0.25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4:18" x14ac:dyDescent="0.25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4:18" x14ac:dyDescent="0.25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4:18" x14ac:dyDescent="0.25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4:18" x14ac:dyDescent="0.25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4:18" x14ac:dyDescent="0.25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4:18" x14ac:dyDescent="0.25">
      <c r="J230" s="6"/>
      <c r="K230" s="6"/>
      <c r="L230" s="6"/>
      <c r="M230" s="6"/>
      <c r="N230" s="6"/>
      <c r="O230" s="6"/>
      <c r="P230" s="6"/>
      <c r="Q230" s="6"/>
      <c r="R230" s="6"/>
    </row>
    <row r="231" spans="4:18" x14ac:dyDescent="0.25">
      <c r="J231" s="6"/>
      <c r="K231" s="6"/>
      <c r="L231" s="6"/>
      <c r="M231" s="6"/>
      <c r="N231" s="6"/>
      <c r="O231" s="6"/>
      <c r="P231" s="6"/>
      <c r="Q231" s="6"/>
      <c r="R231" s="6"/>
    </row>
    <row r="232" spans="4:18" x14ac:dyDescent="0.25">
      <c r="J232" s="6"/>
      <c r="K232" s="6"/>
      <c r="L232" s="6"/>
      <c r="M232" s="6"/>
      <c r="N232" s="6"/>
      <c r="O232" s="6"/>
      <c r="P232" s="6"/>
      <c r="Q232" s="6"/>
      <c r="R232" s="6"/>
    </row>
    <row r="233" spans="4:18" x14ac:dyDescent="0.25">
      <c r="J233" s="6"/>
      <c r="K233" s="6"/>
      <c r="L233" s="6"/>
      <c r="M233" s="6"/>
      <c r="N233" s="6"/>
      <c r="O233" s="6"/>
      <c r="P233" s="6"/>
      <c r="Q233" s="6"/>
      <c r="R233" s="6"/>
    </row>
    <row r="234" spans="4:18" x14ac:dyDescent="0.25">
      <c r="J234" s="6"/>
      <c r="K234" s="6"/>
      <c r="L234" s="6"/>
      <c r="M234" s="6"/>
      <c r="N234" s="6"/>
      <c r="O234" s="6"/>
      <c r="P234" s="6"/>
      <c r="Q234" s="6"/>
      <c r="R234" s="6"/>
    </row>
    <row r="235" spans="4:18" x14ac:dyDescent="0.25">
      <c r="J235" s="6"/>
      <c r="K235" s="6"/>
      <c r="L235" s="6"/>
      <c r="M235" s="6"/>
      <c r="N235" s="6"/>
      <c r="O235" s="6"/>
      <c r="P235" s="6"/>
      <c r="Q235" s="6"/>
      <c r="R235" s="6"/>
    </row>
    <row r="236" spans="4:18" x14ac:dyDescent="0.25">
      <c r="J236" s="6"/>
      <c r="K236" s="6"/>
      <c r="L236" s="6"/>
      <c r="M236" s="6"/>
      <c r="N236" s="6"/>
      <c r="O236" s="6"/>
      <c r="P236" s="6"/>
      <c r="Q236" s="6"/>
      <c r="R236" s="6"/>
    </row>
    <row r="237" spans="4:18" x14ac:dyDescent="0.25">
      <c r="J237" s="6"/>
      <c r="K237" s="6"/>
      <c r="L237" s="6"/>
      <c r="M237" s="6"/>
      <c r="N237" s="6"/>
      <c r="O237" s="6"/>
      <c r="P237" s="6"/>
      <c r="Q237" s="6"/>
      <c r="R237" s="6"/>
    </row>
    <row r="238" spans="4:18" x14ac:dyDescent="0.25">
      <c r="J238" s="6"/>
      <c r="K238" s="6"/>
      <c r="L238" s="6"/>
      <c r="M238" s="6"/>
      <c r="N238" s="6"/>
      <c r="O238" s="6"/>
      <c r="P238" s="6"/>
      <c r="Q238" s="6"/>
      <c r="R238" s="6"/>
    </row>
    <row r="239" spans="4:18" x14ac:dyDescent="0.25">
      <c r="J239" s="6"/>
      <c r="K239" s="6"/>
      <c r="L239" s="6"/>
      <c r="M239" s="6"/>
      <c r="N239" s="6"/>
      <c r="O239" s="6"/>
      <c r="P239" s="6"/>
      <c r="Q239" s="6"/>
      <c r="R239" s="6"/>
    </row>
    <row r="240" spans="4:18" x14ac:dyDescent="0.25">
      <c r="J240" s="6"/>
      <c r="K240" s="6"/>
      <c r="L240" s="6"/>
      <c r="M240" s="6"/>
      <c r="N240" s="6"/>
      <c r="O240" s="6"/>
      <c r="P240" s="6"/>
      <c r="Q240" s="6"/>
      <c r="R240" s="6"/>
    </row>
    <row r="241" spans="10:18" x14ac:dyDescent="0.25">
      <c r="J241" s="6"/>
      <c r="K241" s="6"/>
      <c r="L241" s="6"/>
      <c r="M241" s="6"/>
      <c r="N241" s="6"/>
      <c r="O241" s="6"/>
      <c r="P241" s="6"/>
      <c r="Q241" s="6"/>
      <c r="R241" s="6"/>
    </row>
    <row r="242" spans="10:18" x14ac:dyDescent="0.25">
      <c r="J242" s="6"/>
      <c r="K242" s="6"/>
      <c r="L242" s="6"/>
      <c r="M242" s="6"/>
      <c r="N242" s="6"/>
      <c r="O242" s="6"/>
      <c r="P242" s="6"/>
      <c r="Q242" s="6"/>
      <c r="R242" s="6"/>
    </row>
    <row r="243" spans="10:18" x14ac:dyDescent="0.25">
      <c r="J243" s="6"/>
      <c r="K243" s="6"/>
      <c r="L243" s="6"/>
      <c r="M243" s="6"/>
      <c r="N243" s="6"/>
      <c r="O243" s="6"/>
      <c r="P243" s="6"/>
      <c r="Q243" s="6"/>
      <c r="R243" s="6"/>
    </row>
    <row r="244" spans="10:18" x14ac:dyDescent="0.25">
      <c r="J244" s="6"/>
      <c r="K244" s="6"/>
      <c r="L244" s="6"/>
      <c r="M244" s="6"/>
      <c r="N244" s="6"/>
      <c r="O244" s="6"/>
      <c r="P244" s="6"/>
      <c r="Q244" s="6"/>
      <c r="R244" s="6"/>
    </row>
    <row r="245" spans="10:18" x14ac:dyDescent="0.25">
      <c r="J245" s="6"/>
      <c r="K245" s="6"/>
      <c r="L245" s="6"/>
      <c r="M245" s="6"/>
      <c r="N245" s="6"/>
      <c r="O245" s="6"/>
      <c r="P245" s="6"/>
      <c r="Q245" s="6"/>
      <c r="R245" s="6"/>
    </row>
    <row r="246" spans="10:18" x14ac:dyDescent="0.25">
      <c r="J246" s="6"/>
      <c r="K246" s="6"/>
      <c r="L246" s="6"/>
      <c r="M246" s="6"/>
      <c r="N246" s="6"/>
      <c r="O246" s="6"/>
      <c r="P246" s="6"/>
      <c r="Q246" s="6"/>
      <c r="R246" s="6"/>
    </row>
    <row r="247" spans="10:18" x14ac:dyDescent="0.25">
      <c r="J247" s="6"/>
      <c r="K247" s="6"/>
      <c r="L247" s="6"/>
      <c r="M247" s="6"/>
      <c r="N247" s="6"/>
      <c r="O247" s="6"/>
      <c r="P247" s="6"/>
      <c r="Q247" s="6"/>
      <c r="R247" s="6"/>
    </row>
    <row r="248" spans="10:18" x14ac:dyDescent="0.25">
      <c r="J248" s="6"/>
      <c r="K248" s="6"/>
      <c r="L248" s="6"/>
      <c r="M248" s="6"/>
      <c r="N248" s="6"/>
      <c r="O248" s="6"/>
      <c r="P248" s="6"/>
      <c r="Q248" s="6"/>
      <c r="R248" s="6"/>
    </row>
    <row r="249" spans="10:18" x14ac:dyDescent="0.25">
      <c r="J249" s="6"/>
      <c r="K249" s="6"/>
      <c r="L249" s="6"/>
      <c r="M249" s="6"/>
      <c r="N249" s="6"/>
      <c r="O249" s="6"/>
      <c r="P249" s="6"/>
      <c r="Q249" s="6"/>
      <c r="R249" s="6"/>
    </row>
    <row r="250" spans="10:18" x14ac:dyDescent="0.25">
      <c r="J250" s="6"/>
      <c r="K250" s="6"/>
      <c r="L250" s="6"/>
      <c r="M250" s="6"/>
      <c r="N250" s="6"/>
      <c r="O250" s="6"/>
      <c r="P250" s="6"/>
      <c r="Q250" s="6"/>
      <c r="R250" s="6"/>
    </row>
    <row r="251" spans="10:18" x14ac:dyDescent="0.25">
      <c r="J251" s="6"/>
      <c r="K251" s="6"/>
      <c r="L251" s="6"/>
      <c r="M251" s="6"/>
      <c r="N251" s="6"/>
      <c r="O251" s="6"/>
      <c r="P251" s="6"/>
      <c r="Q251" s="6"/>
      <c r="R251" s="6"/>
    </row>
    <row r="252" spans="10:18" x14ac:dyDescent="0.25">
      <c r="J252" s="6"/>
      <c r="K252" s="6"/>
      <c r="L252" s="6"/>
      <c r="M252" s="6"/>
      <c r="N252" s="6"/>
      <c r="O252" s="6"/>
      <c r="P252" s="6"/>
      <c r="Q252" s="6"/>
      <c r="R252" s="6"/>
    </row>
    <row r="253" spans="10:18" x14ac:dyDescent="0.25">
      <c r="J253" s="6"/>
      <c r="K253" s="6"/>
      <c r="L253" s="6"/>
      <c r="M253" s="6"/>
      <c r="N253" s="6"/>
      <c r="O253" s="6"/>
      <c r="P253" s="6"/>
      <c r="Q253" s="6"/>
      <c r="R253" s="6"/>
    </row>
    <row r="254" spans="10:18" x14ac:dyDescent="0.25">
      <c r="J254" s="6"/>
      <c r="K254" s="6"/>
      <c r="L254" s="6"/>
      <c r="M254" s="6"/>
      <c r="N254" s="6"/>
      <c r="O254" s="6"/>
      <c r="P254" s="6"/>
      <c r="Q254" s="6"/>
      <c r="R254" s="6"/>
    </row>
    <row r="255" spans="10:18" x14ac:dyDescent="0.25">
      <c r="J255" s="6"/>
      <c r="K255" s="6"/>
      <c r="L255" s="6"/>
      <c r="M255" s="6"/>
      <c r="N255" s="6"/>
      <c r="O255" s="6"/>
      <c r="P255" s="6"/>
      <c r="Q255" s="6"/>
      <c r="R255" s="6"/>
    </row>
    <row r="256" spans="10:18" x14ac:dyDescent="0.25">
      <c r="J256" s="6"/>
      <c r="K256" s="6"/>
      <c r="L256" s="6"/>
      <c r="M256" s="6"/>
      <c r="N256" s="6"/>
      <c r="O256" s="6"/>
      <c r="P256" s="6"/>
      <c r="Q256" s="6"/>
      <c r="R256" s="6"/>
    </row>
    <row r="257" spans="10:18" x14ac:dyDescent="0.25">
      <c r="J257" s="6"/>
      <c r="K257" s="6"/>
      <c r="L257" s="6"/>
      <c r="M257" s="6"/>
      <c r="N257" s="6"/>
      <c r="O257" s="6"/>
      <c r="P257" s="6"/>
      <c r="Q257" s="6"/>
      <c r="R257" s="6"/>
    </row>
    <row r="258" spans="10:18" x14ac:dyDescent="0.25">
      <c r="J258" s="6"/>
      <c r="K258" s="6"/>
      <c r="L258" s="6"/>
      <c r="M258" s="6"/>
      <c r="N258" s="6"/>
      <c r="O258" s="6"/>
      <c r="P258" s="6"/>
      <c r="Q258" s="6"/>
      <c r="R258" s="6"/>
    </row>
    <row r="259" spans="10:18" x14ac:dyDescent="0.25">
      <c r="J259" s="6"/>
      <c r="K259" s="6"/>
      <c r="L259" s="6"/>
      <c r="M259" s="6"/>
      <c r="N259" s="6"/>
      <c r="O259" s="6"/>
      <c r="P259" s="6"/>
      <c r="Q259" s="6"/>
      <c r="R259" s="6"/>
    </row>
    <row r="260" spans="10:18" x14ac:dyDescent="0.25">
      <c r="J260" s="6"/>
      <c r="K260" s="6"/>
      <c r="L260" s="6"/>
      <c r="M260" s="6"/>
      <c r="N260" s="6"/>
      <c r="O260" s="6"/>
      <c r="P260" s="6"/>
      <c r="Q260" s="6"/>
      <c r="R260" s="6"/>
    </row>
    <row r="261" spans="10:18" x14ac:dyDescent="0.25">
      <c r="J261" s="6"/>
      <c r="K261" s="6"/>
      <c r="L261" s="6"/>
      <c r="M261" s="6"/>
      <c r="N261" s="6"/>
      <c r="O261" s="6"/>
      <c r="P261" s="6"/>
      <c r="Q261" s="6"/>
      <c r="R261" s="6"/>
    </row>
    <row r="262" spans="10:18" x14ac:dyDescent="0.25">
      <c r="J262" s="6"/>
      <c r="K262" s="6"/>
      <c r="L262" s="6"/>
      <c r="M262" s="6"/>
      <c r="N262" s="6"/>
      <c r="O262" s="6"/>
      <c r="P262" s="6"/>
      <c r="Q262" s="6"/>
      <c r="R262" s="6"/>
    </row>
    <row r="263" spans="10:18" x14ac:dyDescent="0.25">
      <c r="J263" s="6"/>
      <c r="K263" s="6"/>
      <c r="L263" s="6"/>
      <c r="M263" s="6"/>
      <c r="N263" s="6"/>
      <c r="O263" s="6"/>
      <c r="P263" s="6"/>
      <c r="Q263" s="6"/>
      <c r="R263" s="6"/>
    </row>
    <row r="264" spans="10:18" x14ac:dyDescent="0.25">
      <c r="J264" s="6"/>
      <c r="K264" s="6"/>
      <c r="L264" s="6"/>
      <c r="M264" s="6"/>
      <c r="N264" s="6"/>
      <c r="O264" s="6"/>
      <c r="P264" s="6"/>
      <c r="Q264" s="6"/>
      <c r="R264" s="6"/>
    </row>
    <row r="265" spans="10:18" x14ac:dyDescent="0.25">
      <c r="J265" s="6"/>
      <c r="K265" s="6"/>
      <c r="L265" s="6"/>
      <c r="M265" s="6"/>
      <c r="N265" s="6"/>
      <c r="O265" s="6"/>
      <c r="P265" s="6"/>
      <c r="Q265" s="6"/>
      <c r="R265" s="6"/>
    </row>
    <row r="266" spans="10:18" x14ac:dyDescent="0.25">
      <c r="J266" s="6"/>
      <c r="K266" s="6"/>
      <c r="L266" s="6"/>
      <c r="M266" s="6"/>
      <c r="N266" s="6"/>
      <c r="O266" s="6"/>
      <c r="P266" s="6"/>
      <c r="Q266" s="6"/>
      <c r="R266" s="6"/>
    </row>
    <row r="267" spans="10:18" x14ac:dyDescent="0.25">
      <c r="J267" s="6"/>
      <c r="K267" s="6"/>
      <c r="L267" s="6"/>
      <c r="M267" s="6"/>
      <c r="N267" s="6"/>
      <c r="O267" s="6"/>
      <c r="P267" s="6"/>
      <c r="Q267" s="6"/>
      <c r="R267" s="6"/>
    </row>
    <row r="268" spans="10:18" x14ac:dyDescent="0.25">
      <c r="J268" s="6"/>
      <c r="K268" s="6"/>
      <c r="L268" s="6"/>
      <c r="M268" s="6"/>
      <c r="N268" s="6"/>
      <c r="O268" s="6"/>
      <c r="P268" s="6"/>
      <c r="Q268" s="6"/>
      <c r="R268" s="6"/>
    </row>
    <row r="269" spans="10:18" x14ac:dyDescent="0.25">
      <c r="J269" s="6"/>
      <c r="K269" s="6"/>
      <c r="L269" s="6"/>
      <c r="M269" s="6"/>
      <c r="N269" s="6"/>
      <c r="O269" s="6"/>
      <c r="P269" s="6"/>
      <c r="Q269" s="6"/>
      <c r="R269" s="6"/>
    </row>
    <row r="270" spans="10:18" x14ac:dyDescent="0.25">
      <c r="J270" s="6"/>
      <c r="K270" s="6"/>
      <c r="L270" s="6"/>
      <c r="M270" s="6"/>
      <c r="N270" s="6"/>
      <c r="O270" s="6"/>
      <c r="P270" s="6"/>
      <c r="Q270" s="6"/>
      <c r="R270" s="6"/>
    </row>
    <row r="271" spans="10:18" x14ac:dyDescent="0.25">
      <c r="J271" s="6"/>
      <c r="K271" s="6"/>
      <c r="L271" s="6"/>
      <c r="M271" s="6"/>
      <c r="N271" s="6"/>
      <c r="O271" s="6"/>
      <c r="P271" s="6"/>
      <c r="Q271" s="6"/>
      <c r="R271" s="6"/>
    </row>
    <row r="272" spans="10:18" x14ac:dyDescent="0.25">
      <c r="J272" s="6"/>
      <c r="K272" s="6"/>
      <c r="L272" s="6"/>
      <c r="M272" s="6"/>
      <c r="N272" s="6"/>
      <c r="O272" s="6"/>
      <c r="P272" s="6"/>
      <c r="Q272" s="6"/>
      <c r="R272" s="6"/>
    </row>
    <row r="273" spans="10:18" x14ac:dyDescent="0.25">
      <c r="J273" s="6"/>
      <c r="K273" s="6"/>
      <c r="L273" s="6"/>
      <c r="M273" s="6"/>
      <c r="N273" s="6"/>
      <c r="O273" s="6"/>
      <c r="P273" s="6"/>
      <c r="Q273" s="6"/>
      <c r="R273" s="6"/>
    </row>
    <row r="274" spans="10:18" x14ac:dyDescent="0.25">
      <c r="J274" s="6"/>
      <c r="K274" s="6"/>
      <c r="L274" s="6"/>
      <c r="M274" s="6"/>
      <c r="N274" s="6"/>
      <c r="O274" s="6"/>
      <c r="P274" s="6"/>
      <c r="Q274" s="6"/>
      <c r="R274" s="6"/>
    </row>
    <row r="275" spans="10:18" x14ac:dyDescent="0.25">
      <c r="J275" s="6"/>
      <c r="K275" s="6"/>
      <c r="L275" s="6"/>
      <c r="M275" s="6"/>
      <c r="N275" s="6"/>
      <c r="O275" s="6"/>
      <c r="P275" s="6"/>
      <c r="Q275" s="6"/>
      <c r="R275" s="6"/>
    </row>
    <row r="276" spans="10:18" x14ac:dyDescent="0.25">
      <c r="J276" s="6"/>
      <c r="K276" s="6"/>
      <c r="L276" s="6"/>
      <c r="M276" s="6"/>
      <c r="N276" s="6"/>
      <c r="O276" s="6"/>
      <c r="P276" s="6"/>
      <c r="Q276" s="6"/>
      <c r="R276" s="6"/>
    </row>
    <row r="277" spans="10:18" x14ac:dyDescent="0.25">
      <c r="J277" s="6"/>
      <c r="K277" s="6"/>
      <c r="L277" s="6"/>
      <c r="M277" s="6"/>
      <c r="N277" s="6"/>
      <c r="O277" s="6"/>
      <c r="P277" s="6"/>
      <c r="Q277" s="6"/>
      <c r="R277" s="6"/>
    </row>
    <row r="278" spans="10:18" x14ac:dyDescent="0.25">
      <c r="J278" s="6"/>
      <c r="K278" s="6"/>
      <c r="L278" s="6"/>
      <c r="M278" s="6"/>
      <c r="N278" s="6"/>
      <c r="O278" s="6"/>
      <c r="P278" s="6"/>
      <c r="Q278" s="6"/>
      <c r="R278" s="6"/>
    </row>
    <row r="279" spans="10:18" x14ac:dyDescent="0.25">
      <c r="J279" s="6"/>
      <c r="K279" s="6"/>
      <c r="L279" s="6"/>
      <c r="M279" s="6"/>
      <c r="N279" s="6"/>
      <c r="O279" s="6"/>
      <c r="P279" s="6"/>
      <c r="Q279" s="6"/>
      <c r="R279" s="6"/>
    </row>
    <row r="280" spans="10:18" x14ac:dyDescent="0.25">
      <c r="J280" s="6"/>
      <c r="K280" s="6"/>
      <c r="L280" s="6"/>
      <c r="M280" s="6"/>
      <c r="N280" s="6"/>
      <c r="O280" s="6"/>
      <c r="P280" s="6"/>
      <c r="Q280" s="6"/>
      <c r="R280" s="6"/>
    </row>
    <row r="281" spans="10:18" x14ac:dyDescent="0.25">
      <c r="J281" s="6"/>
      <c r="K281" s="6"/>
      <c r="L281" s="6"/>
      <c r="M281" s="6"/>
      <c r="N281" s="6"/>
      <c r="O281" s="6"/>
      <c r="P281" s="6"/>
      <c r="Q281" s="6"/>
      <c r="R281" s="6"/>
    </row>
    <row r="282" spans="10:18" x14ac:dyDescent="0.25">
      <c r="J282" s="6"/>
      <c r="K282" s="6"/>
      <c r="L282" s="6"/>
      <c r="M282" s="6"/>
      <c r="N282" s="6"/>
      <c r="O282" s="6"/>
      <c r="P282" s="6"/>
      <c r="Q282" s="6"/>
      <c r="R282" s="6"/>
    </row>
    <row r="283" spans="10:18" x14ac:dyDescent="0.25">
      <c r="J283" s="6"/>
      <c r="K283" s="6"/>
      <c r="L283" s="6"/>
      <c r="M283" s="6"/>
      <c r="N283" s="6"/>
      <c r="O283" s="6"/>
      <c r="P283" s="6"/>
      <c r="Q283" s="6"/>
      <c r="R283" s="6"/>
    </row>
    <row r="284" spans="10:18" x14ac:dyDescent="0.25">
      <c r="J284" s="6"/>
      <c r="K284" s="6"/>
      <c r="L284" s="6"/>
      <c r="M284" s="6"/>
      <c r="N284" s="6"/>
      <c r="O284" s="6"/>
      <c r="P284" s="6"/>
      <c r="Q284" s="6"/>
      <c r="R284" s="6"/>
    </row>
    <row r="285" spans="10:18" x14ac:dyDescent="0.25">
      <c r="J285" s="6"/>
      <c r="K285" s="6"/>
      <c r="L285" s="6"/>
      <c r="M285" s="6"/>
      <c r="N285" s="6"/>
      <c r="O285" s="6"/>
      <c r="P285" s="6"/>
      <c r="Q285" s="6"/>
      <c r="R285" s="6"/>
    </row>
    <row r="286" spans="10:18" x14ac:dyDescent="0.25">
      <c r="J286" s="6"/>
      <c r="K286" s="6"/>
      <c r="L286" s="6"/>
      <c r="M286" s="6"/>
      <c r="N286" s="6"/>
      <c r="O286" s="6"/>
      <c r="P286" s="6"/>
      <c r="Q286" s="6"/>
      <c r="R286" s="6"/>
    </row>
    <row r="287" spans="10:18" x14ac:dyDescent="0.25">
      <c r="J287" s="6"/>
      <c r="K287" s="6"/>
      <c r="L287" s="6"/>
      <c r="M287" s="6"/>
      <c r="N287" s="6"/>
      <c r="O287" s="6"/>
      <c r="P287" s="6"/>
      <c r="Q287" s="6"/>
      <c r="R287" s="6"/>
    </row>
    <row r="288" spans="10:18" x14ac:dyDescent="0.25">
      <c r="J288" s="6"/>
      <c r="K288" s="6"/>
      <c r="L288" s="6"/>
      <c r="M288" s="6"/>
      <c r="N288" s="6"/>
      <c r="O288" s="6"/>
      <c r="P288" s="6"/>
      <c r="Q288" s="6"/>
      <c r="R288" s="6"/>
    </row>
    <row r="289" spans="10:18" x14ac:dyDescent="0.25">
      <c r="J289" s="6"/>
      <c r="K289" s="6"/>
      <c r="L289" s="6"/>
      <c r="M289" s="6"/>
      <c r="N289" s="6"/>
      <c r="O289" s="6"/>
      <c r="P289" s="6"/>
      <c r="Q289" s="6"/>
      <c r="R289" s="6"/>
    </row>
    <row r="290" spans="10:18" x14ac:dyDescent="0.25">
      <c r="J290" s="6"/>
      <c r="K290" s="6"/>
      <c r="L290" s="6"/>
      <c r="M290" s="6"/>
      <c r="N290" s="6"/>
      <c r="O290" s="6"/>
      <c r="P290" s="6"/>
      <c r="Q290" s="6"/>
      <c r="R290" s="6"/>
    </row>
    <row r="291" spans="10:18" x14ac:dyDescent="0.25">
      <c r="J291" s="6"/>
      <c r="K291" s="6"/>
      <c r="L291" s="6"/>
      <c r="M291" s="6"/>
      <c r="N291" s="6"/>
      <c r="O291" s="6"/>
      <c r="P291" s="6"/>
      <c r="Q291" s="6"/>
      <c r="R291" s="6"/>
    </row>
    <row r="292" spans="10:18" x14ac:dyDescent="0.25">
      <c r="J292" s="6"/>
      <c r="K292" s="6"/>
      <c r="L292" s="6"/>
      <c r="M292" s="6"/>
      <c r="N292" s="6"/>
      <c r="O292" s="6"/>
      <c r="P292" s="6"/>
      <c r="Q292" s="6"/>
      <c r="R292" s="6"/>
    </row>
    <row r="293" spans="10:18" x14ac:dyDescent="0.25">
      <c r="J293" s="6"/>
      <c r="K293" s="6"/>
      <c r="L293" s="6"/>
      <c r="M293" s="6"/>
      <c r="N293" s="6"/>
      <c r="O293" s="6"/>
      <c r="P293" s="6"/>
      <c r="Q293" s="6"/>
      <c r="R293" s="6"/>
    </row>
    <row r="294" spans="10:18" x14ac:dyDescent="0.25">
      <c r="J294" s="6"/>
      <c r="K294" s="6"/>
      <c r="L294" s="6"/>
      <c r="M294" s="6"/>
      <c r="N294" s="6"/>
      <c r="O294" s="6"/>
      <c r="P294" s="6"/>
      <c r="Q294" s="6"/>
      <c r="R294" s="6"/>
    </row>
    <row r="295" spans="10:18" x14ac:dyDescent="0.25">
      <c r="J295" s="6"/>
      <c r="K295" s="6"/>
      <c r="L295" s="6"/>
      <c r="M295" s="6"/>
      <c r="N295" s="6"/>
      <c r="O295" s="6"/>
      <c r="P295" s="6"/>
      <c r="Q295" s="6"/>
      <c r="R295" s="6"/>
    </row>
    <row r="296" spans="10:18" x14ac:dyDescent="0.25">
      <c r="J296" s="6"/>
      <c r="K296" s="6"/>
      <c r="L296" s="6"/>
      <c r="M296" s="6"/>
      <c r="N296" s="6"/>
      <c r="O296" s="6"/>
      <c r="P296" s="6"/>
      <c r="Q296" s="6"/>
      <c r="R296" s="6"/>
    </row>
    <row r="297" spans="10:18" x14ac:dyDescent="0.25">
      <c r="J297" s="6"/>
      <c r="K297" s="6"/>
      <c r="L297" s="6"/>
      <c r="M297" s="6"/>
      <c r="N297" s="6"/>
      <c r="O297" s="6"/>
      <c r="P297" s="6"/>
      <c r="Q297" s="6"/>
      <c r="R297" s="6"/>
    </row>
    <row r="298" spans="10:18" x14ac:dyDescent="0.25">
      <c r="J298" s="6"/>
      <c r="K298" s="6"/>
      <c r="L298" s="6"/>
      <c r="M298" s="6"/>
      <c r="N298" s="6"/>
      <c r="O298" s="6"/>
      <c r="P298" s="6"/>
      <c r="Q298" s="6"/>
      <c r="R298" s="6"/>
    </row>
    <row r="299" spans="10:18" x14ac:dyDescent="0.25">
      <c r="J299" s="6"/>
      <c r="K299" s="6"/>
      <c r="L299" s="6"/>
      <c r="M299" s="6"/>
      <c r="N299" s="6"/>
      <c r="O299" s="6"/>
      <c r="P299" s="6"/>
      <c r="Q299" s="6"/>
      <c r="R299" s="6"/>
    </row>
    <row r="300" spans="10:18" x14ac:dyDescent="0.25">
      <c r="J300" s="6"/>
      <c r="K300" s="6"/>
      <c r="L300" s="6"/>
      <c r="M300" s="6"/>
      <c r="N300" s="6"/>
      <c r="O300" s="6"/>
      <c r="P300" s="6"/>
      <c r="Q300" s="6"/>
      <c r="R300" s="6"/>
    </row>
    <row r="301" spans="10:18" x14ac:dyDescent="0.25">
      <c r="J301" s="6"/>
      <c r="K301" s="6"/>
      <c r="L301" s="6"/>
      <c r="M301" s="6"/>
      <c r="N301" s="6"/>
      <c r="O301" s="6"/>
      <c r="P301" s="6"/>
      <c r="Q301" s="6"/>
      <c r="R301" s="6"/>
    </row>
    <row r="302" spans="10:18" x14ac:dyDescent="0.25">
      <c r="J302" s="6"/>
      <c r="K302" s="6"/>
      <c r="L302" s="6"/>
      <c r="M302" s="6"/>
      <c r="N302" s="6"/>
      <c r="O302" s="6"/>
      <c r="P302" s="6"/>
      <c r="Q302" s="6"/>
      <c r="R302" s="6"/>
    </row>
    <row r="303" spans="10:18" x14ac:dyDescent="0.25">
      <c r="J303" s="6"/>
      <c r="K303" s="6"/>
      <c r="L303" s="6"/>
      <c r="M303" s="6"/>
      <c r="N303" s="6"/>
      <c r="O303" s="6"/>
      <c r="P303" s="6"/>
      <c r="Q303" s="6"/>
      <c r="R303" s="6"/>
    </row>
    <row r="304" spans="10:18" x14ac:dyDescent="0.25">
      <c r="J304" s="6"/>
      <c r="K304" s="6"/>
      <c r="L304" s="6"/>
      <c r="M304" s="6"/>
      <c r="N304" s="6"/>
      <c r="O304" s="6"/>
      <c r="P304" s="6"/>
      <c r="Q304" s="6"/>
      <c r="R304" s="6"/>
    </row>
    <row r="305" spans="10:18" x14ac:dyDescent="0.25">
      <c r="J305" s="6"/>
      <c r="K305" s="6"/>
      <c r="L305" s="6"/>
      <c r="M305" s="6"/>
      <c r="N305" s="6"/>
      <c r="O305" s="6"/>
      <c r="P305" s="6"/>
      <c r="Q305" s="6"/>
      <c r="R305" s="6"/>
    </row>
    <row r="306" spans="10:18" x14ac:dyDescent="0.25">
      <c r="J306" s="6"/>
      <c r="K306" s="6"/>
      <c r="L306" s="6"/>
      <c r="M306" s="6"/>
      <c r="N306" s="6"/>
      <c r="O306" s="6"/>
      <c r="P306" s="6"/>
      <c r="Q306" s="6"/>
      <c r="R306" s="6"/>
    </row>
    <row r="307" spans="10:18" x14ac:dyDescent="0.25">
      <c r="J307" s="6"/>
      <c r="K307" s="6"/>
      <c r="L307" s="6"/>
      <c r="M307" s="6"/>
      <c r="N307" s="6"/>
      <c r="O307" s="6"/>
      <c r="P307" s="6"/>
      <c r="Q307" s="6"/>
      <c r="R307" s="6"/>
    </row>
    <row r="308" spans="10:18" x14ac:dyDescent="0.25">
      <c r="J308" s="6"/>
      <c r="K308" s="6"/>
      <c r="L308" s="6"/>
      <c r="M308" s="6"/>
      <c r="N308" s="6"/>
      <c r="O308" s="6"/>
      <c r="P308" s="6"/>
      <c r="Q308" s="6"/>
      <c r="R308" s="6"/>
    </row>
    <row r="309" spans="10:18" x14ac:dyDescent="0.25">
      <c r="J309" s="6"/>
      <c r="K309" s="6"/>
      <c r="L309" s="6"/>
      <c r="M309" s="6"/>
      <c r="N309" s="6"/>
      <c r="O309" s="6"/>
      <c r="P309" s="6"/>
      <c r="Q309" s="6"/>
      <c r="R309" s="6"/>
    </row>
    <row r="310" spans="10:18" x14ac:dyDescent="0.25">
      <c r="J310" s="6"/>
      <c r="K310" s="6"/>
      <c r="L310" s="6"/>
      <c r="M310" s="6"/>
      <c r="N310" s="6"/>
      <c r="O310" s="6"/>
      <c r="P310" s="6"/>
      <c r="Q310" s="6"/>
      <c r="R310" s="6"/>
    </row>
    <row r="311" spans="10:18" x14ac:dyDescent="0.25">
      <c r="J311" s="6"/>
      <c r="K311" s="6"/>
      <c r="L311" s="6"/>
      <c r="M311" s="6"/>
      <c r="N311" s="6"/>
      <c r="O311" s="6"/>
      <c r="P311" s="6"/>
      <c r="Q311" s="6"/>
      <c r="R311" s="6"/>
    </row>
    <row r="312" spans="10:18" x14ac:dyDescent="0.25">
      <c r="J312" s="6"/>
      <c r="K312" s="6"/>
      <c r="L312" s="6"/>
      <c r="M312" s="6"/>
      <c r="N312" s="6"/>
      <c r="O312" s="6"/>
      <c r="P312" s="6"/>
      <c r="Q312" s="6"/>
      <c r="R312" s="6"/>
    </row>
    <row r="313" spans="10:18" x14ac:dyDescent="0.25">
      <c r="J313" s="6"/>
      <c r="K313" s="6"/>
      <c r="L313" s="6"/>
      <c r="M313" s="6"/>
      <c r="N313" s="6"/>
      <c r="O313" s="6"/>
      <c r="P313" s="6"/>
      <c r="Q313" s="6"/>
      <c r="R313" s="6"/>
    </row>
    <row r="314" spans="10:18" x14ac:dyDescent="0.25">
      <c r="J314" s="6"/>
      <c r="K314" s="6"/>
      <c r="L314" s="6"/>
      <c r="M314" s="6"/>
      <c r="N314" s="6"/>
      <c r="O314" s="6"/>
      <c r="P314" s="6"/>
      <c r="Q314" s="6"/>
      <c r="R314" s="6"/>
    </row>
    <row r="315" spans="10:18" x14ac:dyDescent="0.25">
      <c r="J315" s="6"/>
      <c r="K315" s="6"/>
      <c r="L315" s="6"/>
      <c r="M315" s="6"/>
      <c r="N315" s="6"/>
      <c r="O315" s="6"/>
      <c r="P315" s="6"/>
      <c r="Q315" s="6"/>
      <c r="R315" s="6"/>
    </row>
    <row r="316" spans="10:18" x14ac:dyDescent="0.25">
      <c r="J316" s="6"/>
      <c r="K316" s="6"/>
      <c r="L316" s="6"/>
      <c r="M316" s="6"/>
      <c r="N316" s="6"/>
      <c r="O316" s="6"/>
      <c r="P316" s="6"/>
      <c r="Q316" s="6"/>
      <c r="R316" s="6"/>
    </row>
    <row r="317" spans="10:18" x14ac:dyDescent="0.25">
      <c r="J317" s="6"/>
      <c r="K317" s="6"/>
      <c r="L317" s="6"/>
      <c r="M317" s="6"/>
      <c r="N317" s="6"/>
      <c r="O317" s="6"/>
      <c r="P317" s="6"/>
      <c r="Q317" s="6"/>
      <c r="R317" s="6"/>
    </row>
    <row r="318" spans="10:18" x14ac:dyDescent="0.25">
      <c r="J318" s="6"/>
      <c r="K318" s="6"/>
      <c r="L318" s="6"/>
      <c r="M318" s="6"/>
      <c r="N318" s="6"/>
      <c r="O318" s="6"/>
      <c r="P318" s="6"/>
      <c r="Q318" s="6"/>
      <c r="R318" s="6"/>
    </row>
    <row r="319" spans="10:18" x14ac:dyDescent="0.25">
      <c r="J319" s="6"/>
      <c r="K319" s="6"/>
      <c r="L319" s="6"/>
      <c r="M319" s="6"/>
      <c r="N319" s="6"/>
      <c r="O319" s="6"/>
      <c r="P319" s="6"/>
      <c r="Q319" s="6"/>
      <c r="R319" s="6"/>
    </row>
    <row r="320" spans="10:18" x14ac:dyDescent="0.25">
      <c r="J320" s="6"/>
      <c r="K320" s="6"/>
      <c r="L320" s="6"/>
      <c r="M320" s="6"/>
      <c r="N320" s="6"/>
      <c r="O320" s="6"/>
      <c r="P320" s="6"/>
      <c r="Q320" s="6"/>
      <c r="R320" s="6"/>
    </row>
    <row r="321" spans="10:18" x14ac:dyDescent="0.25">
      <c r="J321" s="6"/>
      <c r="K321" s="6"/>
      <c r="L321" s="6"/>
      <c r="M321" s="6"/>
      <c r="N321" s="6"/>
      <c r="O321" s="6"/>
      <c r="P321" s="6"/>
      <c r="Q321" s="6"/>
      <c r="R321" s="6"/>
    </row>
    <row r="322" spans="10:18" x14ac:dyDescent="0.25">
      <c r="J322" s="6"/>
      <c r="K322" s="6"/>
      <c r="L322" s="6"/>
      <c r="M322" s="6"/>
      <c r="N322" s="6"/>
      <c r="O322" s="6"/>
      <c r="P322" s="6"/>
      <c r="Q322" s="6"/>
      <c r="R322" s="6"/>
    </row>
    <row r="323" spans="10:18" x14ac:dyDescent="0.25">
      <c r="J323" s="6"/>
      <c r="K323" s="6"/>
      <c r="L323" s="6"/>
      <c r="M323" s="6"/>
      <c r="N323" s="6"/>
      <c r="O323" s="6"/>
      <c r="P323" s="6"/>
      <c r="Q323" s="6"/>
      <c r="R323" s="6"/>
    </row>
    <row r="324" spans="10:18" x14ac:dyDescent="0.25">
      <c r="J324" s="6"/>
      <c r="K324" s="6"/>
      <c r="L324" s="6"/>
      <c r="M324" s="6"/>
      <c r="N324" s="6"/>
      <c r="O324" s="6"/>
      <c r="P324" s="6"/>
      <c r="Q324" s="6"/>
      <c r="R324" s="6"/>
    </row>
    <row r="325" spans="10:18" x14ac:dyDescent="0.25">
      <c r="J325" s="6"/>
      <c r="K325" s="6"/>
      <c r="L325" s="6"/>
      <c r="M325" s="6"/>
      <c r="N325" s="6"/>
      <c r="O325" s="6"/>
      <c r="P325" s="6"/>
      <c r="Q325" s="6"/>
      <c r="R325" s="6"/>
    </row>
    <row r="326" spans="10:18" x14ac:dyDescent="0.25">
      <c r="J326" s="6"/>
      <c r="K326" s="6"/>
      <c r="L326" s="6"/>
      <c r="M326" s="6"/>
      <c r="N326" s="6"/>
      <c r="O326" s="6"/>
      <c r="P326" s="6"/>
      <c r="Q326" s="6"/>
      <c r="R326" s="6"/>
    </row>
  </sheetData>
  <mergeCells count="7">
    <mergeCell ref="A1:I1"/>
    <mergeCell ref="A19:A28"/>
    <mergeCell ref="A29:A33"/>
    <mergeCell ref="A34:A38"/>
    <mergeCell ref="A3:B5"/>
    <mergeCell ref="D3:I3"/>
    <mergeCell ref="A6:A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2020-03-13T10:58:16Z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41e9e1ef-20ae-4f3a-b3ca-d228840027b9</vt:lpwstr>
  </property>
</Properties>
</file>