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9630"/>
  </bookViews>
  <sheets>
    <sheet name="N 1" sheetId="17" r:id="rId1"/>
    <sheet name="N 2" sheetId="16" r:id="rId2"/>
    <sheet name="N 3" sheetId="14" r:id="rId3"/>
    <sheet name="N4" sheetId="15" r:id="rId4"/>
    <sheet name="N5_Gnum" sheetId="18" r:id="rId5"/>
  </sheets>
  <externalReferences>
    <externalReference r:id="rId6"/>
    <externalReference r:id="rId7"/>
    <externalReference r:id="rId8"/>
  </externalReferences>
  <definedNames>
    <definedName name="\A">#REF!</definedName>
    <definedName name="Armata">#REF!</definedName>
    <definedName name="BOP">#REF!</definedName>
    <definedName name="BOPfoot">#REF!</definedName>
    <definedName name="DebtCG">'[1]Fis-Debt'!#REF!</definedName>
    <definedName name="DebtGG">#REF!</definedName>
    <definedName name="MonExo">#REF!</definedName>
    <definedName name="MonGrow">[2]BM!#REF!</definedName>
    <definedName name="_xlnm.Print_Area" localSheetId="3">'N4'!$A$1:$D$44</definedName>
    <definedName name="_xlnm.Print_Titles">[3]BP!$C:$C,[3]BP!$1:$3</definedName>
    <definedName name="RealExo">#REF!</definedName>
    <definedName name="RealPercent">#REF!</definedName>
    <definedName name="Table_2._Turkey__Exogenous_assumptions">#REF!</definedName>
    <definedName name="Z_248BE2BA_E445_11D3_BFE0_00003960F508_.wvu.Cols" hidden="1">[3]Finprog!$D:$AJ,[3]Finprog!#REF!</definedName>
    <definedName name="Z_695446A2_A8C9_11D3_8A18_0004AC53A12A_.wvu.Rows" hidden="1">[3]Cashflow!$32:$33,[3]Cashflow!$38:$38</definedName>
    <definedName name="է">[2]BM!#REF!</definedName>
    <definedName name="ՀՀՀՀՀ">#REF!</definedName>
    <definedName name="շախմատիստ">#REF!</definedName>
  </definedNames>
  <calcPr calcId="145621"/>
</workbook>
</file>

<file path=xl/calcChain.xml><?xml version="1.0" encoding="utf-8"?>
<calcChain xmlns="http://schemas.openxmlformats.org/spreadsheetml/2006/main">
  <c r="G14" i="18" l="1"/>
  <c r="G12" i="18"/>
  <c r="G10" i="18"/>
  <c r="G9" i="18" s="1"/>
  <c r="G8" i="18" s="1"/>
  <c r="D42" i="15" l="1"/>
  <c r="D45" i="14"/>
  <c r="D22" i="14" s="1"/>
  <c r="I33" i="16"/>
  <c r="H33" i="16"/>
  <c r="F16" i="17" l="1"/>
  <c r="E16" i="17"/>
  <c r="F7" i="17" l="1"/>
  <c r="E7" i="17"/>
  <c r="F22" i="17"/>
  <c r="E22" i="17"/>
  <c r="F23" i="17"/>
  <c r="E23" i="17"/>
  <c r="E30" i="17"/>
  <c r="F30" i="17" s="1"/>
  <c r="D23" i="17"/>
  <c r="D22" i="17" s="1"/>
  <c r="D16" i="17" s="1"/>
  <c r="D9" i="17" s="1"/>
  <c r="D7" i="17" s="1"/>
  <c r="C44" i="15" l="1"/>
  <c r="C21" i="15" s="1"/>
  <c r="E45" i="14"/>
  <c r="D44" i="15" l="1"/>
  <c r="E22" i="14"/>
  <c r="H32" i="16"/>
  <c r="H31" i="16" s="1"/>
  <c r="H30" i="16" s="1"/>
  <c r="H28" i="16" s="1"/>
  <c r="H26" i="16" s="1"/>
  <c r="H25" i="16" s="1"/>
  <c r="H24" i="16" s="1"/>
  <c r="H23" i="16" s="1"/>
  <c r="H22" i="16" s="1"/>
  <c r="H21" i="16" s="1"/>
  <c r="H20" i="16" s="1"/>
  <c r="H19" i="16" s="1"/>
  <c r="H18" i="16" s="1"/>
  <c r="H17" i="16" s="1"/>
  <c r="H15" i="16" s="1"/>
  <c r="H13" i="16" s="1"/>
  <c r="H12" i="16" s="1"/>
  <c r="H10" i="16" s="1"/>
  <c r="H9" i="16" s="1"/>
  <c r="H8" i="16" s="1"/>
  <c r="H7" i="16" s="1"/>
  <c r="D43" i="15"/>
  <c r="I32" i="16" l="1"/>
  <c r="I31" i="16" s="1"/>
  <c r="I30" i="16" s="1"/>
  <c r="I28" i="16" s="1"/>
  <c r="I26" i="16" s="1"/>
  <c r="I25" i="16" s="1"/>
  <c r="I24" i="16" s="1"/>
  <c r="I23" i="16" s="1"/>
  <c r="I22" i="16" s="1"/>
  <c r="I21" i="16" s="1"/>
  <c r="I20" i="16" s="1"/>
  <c r="I19" i="16" s="1"/>
  <c r="I18" i="16" s="1"/>
  <c r="I17" i="16" s="1"/>
  <c r="I15" i="16" s="1"/>
  <c r="I13" i="16" s="1"/>
  <c r="I12" i="16" s="1"/>
  <c r="I10" i="16" s="1"/>
  <c r="I9" i="16" s="1"/>
  <c r="I8" i="16" s="1"/>
  <c r="I7" i="16" s="1"/>
  <c r="D21" i="15"/>
</calcChain>
</file>

<file path=xl/sharedStrings.xml><?xml version="1.0" encoding="utf-8"?>
<sst xmlns="http://schemas.openxmlformats.org/spreadsheetml/2006/main" count="230" uniqueCount="128">
  <si>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</si>
  <si>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</si>
  <si>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</si>
  <si>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</si>
  <si>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</si>
  <si>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</si>
  <si>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</si>
  <si>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</si>
  <si>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</si>
  <si>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</si>
  <si>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</si>
  <si>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</si>
  <si>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Միջոցառումն իրականացնողի անվանումը՛ </t>
  </si>
  <si>
    <t xml:space="preserve"> ՄԱՍ 1. ՊԵՏԱԿԱՆ ՄԱՐՄՆԻ ԳԾՈՎ ԱՐԴՅՈՒՆՔԱՅԻՆ (ԿԱՏԱՐՈՂԱԿԱՆ) ՑՈՒՑԱՆԻՇՆԵՐԸ </t>
  </si>
  <si>
    <t xml:space="preserve"> ՄԱՍ 2. ՊԵՏԱԿԱՆ ՄԱՐՄՆԻ ԳԾՈՎ ԱՐԴՅՈՒՆՔԱՅԻՆ (ԿԱՏԱՐՈՂԱԿԱՆ) ՑՈՒՑԱՆԻՇՆԵՐԸ </t>
  </si>
  <si>
    <t>ՀԱՅԱՍՏԱՆԻ ՀԱՆՐԱՊԵՏՈՒԹՅԱՆ ԿԱՌԱՎԱՐՈՒԹՅԱՆ 2018 ԹՎԱԿԱՆԻ ԴԵԿՏԵՄԲԵՐԻ 27-Ի N 1515-Ն ՈՐՈՇՄԱՆ N 11 ՀԱՎԵԼՎԱԾԻ N 1.13 ԱՂՅՈՒՍԱԿՈՒՄ ԿԱՏԱՐՎՈՂ ՓՈՓՈԽՈՒԹՅՈՒՆՆԵՐԸ</t>
  </si>
  <si>
    <t xml:space="preserve"> Համաձայն «Գնումների մասին» ՀՀ oրենքի ընտրված կազմակերպություններ </t>
  </si>
  <si>
    <t>ՀԱՅԱՍՏԱՆԻ ՀԱՆՐԱՊԵՏՈՒԹՅԱՆ ԿԱՌԱՎԱՐՈՒԹՅԱՆ 2018 ԹՎԱԿԱՆԻ ԴԵԿՏԵՄԲԵՐԻ 27-Ի N 1515-Ն ՈՐՈՇՄԱՆ N11.1 ՀԱՎԵԼՎԱԾԻ N 11.1.13 ԱՂՅՈՒՍԱԿՈՒՄ ԿԱՏԱՐՎՈՂ ՓՈՓՈԽՈՒԹՅՈՒՆՆԵՐԸ  ԵՎ ԼՐԱՑՈՒՄՆԵՐԸ</t>
  </si>
  <si>
    <t xml:space="preserve"> 1155 </t>
  </si>
  <si>
    <t xml:space="preserve"> 11002 </t>
  </si>
  <si>
    <t xml:space="preserve"> Առաջին եռամսյակ </t>
  </si>
  <si>
    <t xml:space="preserve"> Սևանա լճի ջրածածկ անտառտնկարկների մաքրում </t>
  </si>
  <si>
    <t xml:space="preserve"> Սևանա լճի ջրածածկ անտառտնկարկների մաքրման աշխատանքներ </t>
  </si>
  <si>
    <t xml:space="preserve"> Սևանա լճի ջրածածկ անտառտնկարկների մաքրում, հա </t>
  </si>
  <si>
    <t xml:space="preserve"> 0 </t>
  </si>
  <si>
    <t xml:space="preserve"> Բնական պաշարների և բնության հատուկ պահպանվող տարածքների կառավարում և պահպանում </t>
  </si>
  <si>
    <t xml:space="preserve">Հավելված 1
ՀՀ կառավարության
2019 թվականի____________ի  N _____-Ն որոշման </t>
  </si>
  <si>
    <t>Ցուցանիշների փոփոխությունը (ծախսերի ավելացումները նշված են դրական նշանով)</t>
  </si>
  <si>
    <t xml:space="preserve"> Մաքրված տարածքների մասնաբաժինը մաքրման ենթակա տարածքներում, տոկոս </t>
  </si>
  <si>
    <t xml:space="preserve"> ՀՀ  շրջակա միջավայրի  նախարարություն
</t>
  </si>
  <si>
    <t xml:space="preserve">Հավելված 2
ՀՀ կառավարության
2019 թվականի____________ի  N _____-Ն որոշման </t>
  </si>
  <si>
    <t xml:space="preserve"> Միջոցառման վրա կատարվող ծախսը (հազար դրամ) </t>
  </si>
  <si>
    <t xml:space="preserve">Հավելված 4
ՀՀ կառավարության
2019 թվականի____________ի  N _____-Ն որոշման </t>
  </si>
  <si>
    <t>ՀԱՅԱՍՏԱՆԻ ՀԱՆՐԱՊԵՏՈՒԹՅԱՆ ԿԱՌԱՎԱՐՈՒԹՅԱՆ 2018 ԹՎԱԿԱՆԻ ԴԵԿՏԵՄԲԵՐԻ 27-Ի ԹԻՎ 1515-Ն ՈՐՈՇՄԱՆ N3 ԵՎ N4 ՀԱՎԵԼՎԱԾՆԵՐՈՒՄ ԿԱՏԱՐՎՈՂ ՓՈՓՈԽՈՒԹՅՈՒՆՆԵՐԸ</t>
  </si>
  <si>
    <t>հազար դրամներով</t>
  </si>
  <si>
    <t xml:space="preserve"> Բաժին</t>
  </si>
  <si>
    <t xml:space="preserve"> Խումբ</t>
  </si>
  <si>
    <t xml:space="preserve"> Դաս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</si>
  <si>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</si>
  <si>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</si>
  <si>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
(ավելացումները նշված են դրական նշանով, նվազեցումները՝ փակագծերում)</t>
  </si>
  <si>
    <t xml:space="preserve"> Ծրագիր</t>
  </si>
  <si>
    <t>Միջոցառում</t>
  </si>
  <si>
    <t xml:space="preserve"> Առաջին կիսամյակ</t>
  </si>
  <si>
    <t xml:space="preserve"> Ինն ամիս</t>
  </si>
  <si>
    <t xml:space="preserve"> Տարի</t>
  </si>
  <si>
    <t>ԸՆԴԱՄԵՆԸ
այդ թվում`</t>
  </si>
  <si>
    <t>11</t>
  </si>
  <si>
    <t>01</t>
  </si>
  <si>
    <r>
      <t xml:space="preserve"> ՀՀ կառավարության և համայնքների պահուստային ֆոնդ 
</t>
    </r>
    <r>
      <rPr>
        <sz val="11"/>
        <rFont val="GHEA Grapalat"/>
        <family val="3"/>
      </rPr>
      <t>այդ թվում`</t>
    </r>
  </si>
  <si>
    <r>
      <t xml:space="preserve"> ՀՀ կառավարության պահուստային ֆոնդ  
</t>
    </r>
    <r>
      <rPr>
        <sz val="11"/>
        <rFont val="GHEA Grapalat"/>
        <family val="3"/>
      </rPr>
      <t>այդ թվում`</t>
    </r>
  </si>
  <si>
    <t xml:space="preserve"> ՀՀ կառավարություն</t>
  </si>
  <si>
    <t xml:space="preserve"> 1139</t>
  </si>
  <si>
    <t xml:space="preserve"> ՀՀ կառավարության պահուստային ֆոնդ  
այդ թվում`</t>
  </si>
  <si>
    <t xml:space="preserve"> 11001</t>
  </si>
  <si>
    <t xml:space="preserve"> ՀՀ կառավարության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</si>
  <si>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</si>
  <si>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</si>
  <si>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</si>
  <si>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</si>
  <si>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</si>
  <si>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</si>
  <si>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05</t>
  </si>
  <si>
    <t xml:space="preserve"> ՇՐՋԱԿԱ  ՄԻՋԱՎԱՅՐԻ ՊԱՇՏՊԱՆՈՒԹՅՈՒՆ  
այդ թվում`</t>
  </si>
  <si>
    <t>04</t>
  </si>
  <si>
    <t xml:space="preserve"> Կենսաբազմազանության և բնության պաշտպանություն 
այդ թվում`</t>
  </si>
  <si>
    <t xml:space="preserve"> Կենսաբազմազանության և բնության պաշտպանություն  
այդ թվում`</t>
  </si>
  <si>
    <t xml:space="preserve"> 1155</t>
  </si>
  <si>
    <t xml:space="preserve"> Բնական պաշարների և բնության հատուկ պահպանվող տարածքների կառավարում և պահպանում
այդ թվում`</t>
  </si>
  <si>
    <t xml:space="preserve"> Սևանա լճի ջրածածկ անտառտնկարկների մաքրում</t>
  </si>
  <si>
    <t xml:space="preserve"> Այլ ծախսեր</t>
  </si>
  <si>
    <t xml:space="preserve">Հավելված 3
ՀՀ կառավարության
2019 թվականի____________ի  N _____-Ն որոշման </t>
  </si>
  <si>
    <t>«ՀԱՅԱՍՏԱՆԻ  ՀԱՆՐԱՊԵՏՈՒԹՅԱՆ  2019  ԹՎԱԿԱՆԻ  ՊԵՏԱԿԱՆ  ԲՅՈՒՋԵԻ  ՄԱՍԻՆ»  ՀԱՅԱՍՏԱՆԻ ՀԱՆՐԱՊԵՏՈՒԹՅԱՆ ՕՐԵՆՔԻ N 1 ՀԱՎԵԼՎԱԾԻ N2 ԱՂՅՈՒՍԱԿՈՒՄ ԿԱՏԱՐՎՈՂ ՎԵՐԱԲԱՇԽՈՒՄԸ ՀԱՅԱՍՏԱՆԻ ՀԱՆՐԱՊԵՏՈՒԹՅԱՆ ԿԱՌԱՎԱՐՈՒԹՅԱՆ 2018 ԹՎԱԿԱՆԻ ԴԵԿՏԵՄԲԵՐԻ 27-Ի N 1515-Ն ՈՐՈՇՄԱՆ N 5  ՀԱՎԵԼՎԱԾԻ  N1  ԱՂՅՈՒՍԱԿՈՒՄ ԿԱՏԱՐՎՈՂ ՓՈՓՈԽՈՒԹՅՈՒՆՆԵՐԸ</t>
  </si>
  <si>
    <t xml:space="preserve"> Բյուջետային հատկացումների գլխավոր կարգադրիչների, ծրագրերի և միջոցառումների անվանումները</t>
  </si>
  <si>
    <t xml:space="preserve"> Միջոցառում</t>
  </si>
  <si>
    <t xml:space="preserve"> ԸՆԴԱՄԵՆԸ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</si>
  <si>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</si>
  <si>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</si>
  <si>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</si>
  <si>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</si>
  <si>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</si>
  <si>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</si>
  <si>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</si>
  <si>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</si>
  <si>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</si>
  <si>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</si>
  <si>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</si>
  <si>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Բնական պաշարների և բնության հատուկ պահպանվող տարածքների կառավարում և պահպանում</t>
  </si>
  <si>
    <t xml:space="preserve"> Բնական պաշարների և կենսաբազմազանության արդյունավետ կառավարում և պահպանություն</t>
  </si>
  <si>
    <t xml:space="preserve"> Բնական պաշարների և կենսաբազմազանության վերարտադրության աճի ապահովում</t>
  </si>
  <si>
    <t xml:space="preserve"> Սևանա լճի ջրածածկ անտառտնկարկների մաքրման աշխատանքներ</t>
  </si>
  <si>
    <r>
      <t xml:space="preserve"> ՀԻՄՆԱԿԱՆ ԲԱԺԻՆՆԵՐԻՆ ՉԴԱՍՎՈՂ ՊԱՀՈՒՍՏԱՅԻՆ ՖՈՆԴԵՐ
</t>
    </r>
    <r>
      <rPr>
        <sz val="11"/>
        <rFont val="GHEA Grapalat"/>
        <family val="3"/>
      </rPr>
      <t>այդ թվում`</t>
    </r>
  </si>
  <si>
    <t>ՀԱՅԱՍՏԱՆԻ ՀԱՆՐԱՊԵՏՈՒԹՅԱՆ ԿԱՌԱՎԱՐՈՒԹՅԱՆ 2018 ԹՎԱԿԱՆԻ ԴԵԿՏԵՄԲԵՐԻ 27-Ի N 1515-Ն ՈՐՈՇՄԱՆ N11 ՀԱՎԵԼՎԱԾԻ N 1.66 ԱՂՅՈՒՍԱԿՈՒՄ ԿԱՏԱՐՎՈՂ ՓՈՓՈԽՈՒԹՅՈՒՆՆԵՐԸ  ԵՎ ԼՐԱՑՈՒՄՆԵՐԸ</t>
  </si>
  <si>
    <t xml:space="preserve"> ՀՀ կառավարություն </t>
  </si>
  <si>
    <t xml:space="preserve"> 1139 </t>
  </si>
  <si>
    <t xml:space="preserve"> ՀՀ կառավարության պահուստային ֆոնդ </t>
  </si>
  <si>
    <t>Ցուցանիշների փոփոխությունը (ծախսերի նվազեցումները նշված են փակագծերում)</t>
  </si>
  <si>
    <t xml:space="preserve"> 11001 </t>
  </si>
  <si>
    <t xml:space="preserve"> Առաջին կիսամյակ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</si>
  <si>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</si>
  <si>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Միջոցառումն իրականացնողի անվանումը </t>
  </si>
  <si>
    <t>ՀԱՅԱՍՏԱՆԻ ՀԱՆՐԱՊԵՏՈՒԹՅԱՆ ԿԱՌԱՎԱՐՈՒԹՅԱՆ 2018 ԹՎԱԿԱՆԻ ԴԵԿՏԵՄԲԵՐԻ 27-Ի N 1515-Ն ՈՐՈՇՄԱՆ N11.1 ՀԱՎԵԼՎԱԾԻ N 11.1.66 ԱՂՅՈՒՍԱԿՈՒՄ ԿԱՏԱՐՎՈՂ ՓՈՓՈԽՈՒԹՅՈՒՆՆԵՐԸ ԵՎ ԼՐԱՑՈՒՄՆԵՐԸ</t>
  </si>
  <si>
    <t xml:space="preserve">Հավելված 5
ՀՀ կառավարության 
2019 թվականի____________ի  N _____-Ն որոշման </t>
  </si>
  <si>
    <t>Գնման առարկայի</t>
  </si>
  <si>
    <t>Գնման ձևը</t>
  </si>
  <si>
    <t>Չափի միավորը</t>
  </si>
  <si>
    <t>Միավորի գինը</t>
  </si>
  <si>
    <t>միջանցիկ CPV կոդը</t>
  </si>
  <si>
    <t>անվանումը</t>
  </si>
  <si>
    <t>քանակը</t>
  </si>
  <si>
    <t>գումարը
(հազար դրամ)</t>
  </si>
  <si>
    <t>Շրջակա միջավայրի նախարարություն</t>
  </si>
  <si>
    <t>II. ԱՇԽԱՏԱՆՔՆԵՐ</t>
  </si>
  <si>
    <t>45111450/1</t>
  </si>
  <si>
    <t>լանդշաֆտային աշխատանքներ կանաչ տարածքների համար</t>
  </si>
  <si>
    <t>ԲԸ</t>
  </si>
  <si>
    <t>դրամ</t>
  </si>
  <si>
    <t>III. ԾԱՌԱՅՈՒԹՅՈՒՆՆԵՐ</t>
  </si>
  <si>
    <t>71241700/1</t>
  </si>
  <si>
    <t>շինարարական աշխատանքների վերահսկում</t>
  </si>
  <si>
    <t>ԳՀ</t>
  </si>
  <si>
    <t>Բաժին N 05. Խումբ N 04. դաս N 01. Կենսաբազմազանության և բնության պաշտպանություն</t>
  </si>
  <si>
    <t>Ցուցանիշների փոփոխությունը (գումարների նվազեցումները  նշված են փակագծերում)</t>
  </si>
  <si>
    <t xml:space="preserve"> ՀՀ  շրջակա միջավայրի նախարարություն</t>
  </si>
  <si>
    <t xml:space="preserve"> ՀՀ շրջակա միջավայրի նախարարություն</t>
  </si>
  <si>
    <t xml:space="preserve"> ՀՀ շրջակա միջավայրի  նախարարություն  
այդ թվում`</t>
  </si>
  <si>
    <t>ՀԱՅԱՍՏԱՆԻ ՀԱՆՐԱՊԵՏՈՒԹՅԱՆ ԿԱՌԱՎԱՐՈՒԹՅԱՆ 2018 ԹՎԱԿԱՆԻ ԴԵԿՏԵՄԲԵՐԻ 27-Ի N 1515-Ն ՈՐՈՇՄԱՆ N12 ՀԱՎԵԼՎԱԾՈՒՄ ԿԱՏԱՐՎՈՂ ՓՈՓՈԽՈՒԹՅՈՒՆԸ</t>
  </si>
  <si>
    <r>
      <t xml:space="preserve">Ծրագիր՝     </t>
    </r>
    <r>
      <rPr>
        <b/>
        <sz val="10"/>
        <rFont val="GHEA Grapalat"/>
        <family val="3"/>
      </rPr>
      <t xml:space="preserve"> 1155</t>
    </r>
    <r>
      <rPr>
        <sz val="10"/>
        <rFont val="GHEA Grapalat"/>
        <family val="3"/>
      </rPr>
      <t xml:space="preserve">   բնական պաշարների և բնության հատուկ պահպանվող տարածքների կառավարում և պահպանում,
միջոցառում՝ </t>
    </r>
    <r>
      <rPr>
        <b/>
        <sz val="10"/>
        <rFont val="GHEA Grapalat"/>
        <family val="3"/>
      </rPr>
      <t>11002</t>
    </r>
    <r>
      <rPr>
        <sz val="10"/>
        <rFont val="GHEA Grapalat"/>
        <family val="3"/>
      </rPr>
      <t xml:space="preserve"> սևանա լճի ջրածածկ անտառտնկարկների մաքրում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</si>
</sst>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-* #,##0.00_-;\-* #,##0.00_-;_-* &quot;-&quot;??_-;_-@_-"/>
    <numFmt numFmtId="166" formatCode="_-* #,##0.00\ _դ_ր_._-;\-* #,##0.00\ _դ_ր_._-;_-* &quot;-&quot;??\ _դ_ր_._-;_-@_-"/>
    <numFmt numFmtId="167" formatCode="_-* #,##0.00_р_._-;\-* #,##0.00_р_._-;_-* &quot;-&quot;??_р_._-;_-@_-"/>
    <numFmt numFmtId="168" formatCode="General_)"/>
    <numFmt numFmtId="169" formatCode="_([$€-2]* #,##0.00_);_([$€-2]* \(#,##0.00\);_([$€-2]* &quot;-&quot;??_)"/>
    <numFmt numFmtId="170" formatCode="0.0_);\(0.0\)"/>
    <numFmt numFmtId="171" formatCode="#,##0.0_);\(#,##0.0\)"/>
    <numFmt numFmtId="172" formatCode="0.0"/>
    <numFmt numFmtId="173" formatCode="0_);\(0\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8"/>
      <name val="GHEA Grapalat"/>
      <family val="2"/>
    </font>
    <font>
      <b/>
      <sz val="10"/>
      <color theme="1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 Armenian"/>
      <family val="2"/>
    </font>
    <font>
      <sz val="10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2"/>
      <name val="Tms Rmn"/>
    </font>
    <font>
      <b/>
      <sz val="11"/>
      <color indexed="1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Times New Roman"/>
      <family val="1"/>
    </font>
    <font>
      <sz val="11"/>
      <color indexed="8"/>
      <name val="GHEA Grapalat"/>
      <family val="2"/>
    </font>
    <font>
      <sz val="10"/>
      <color indexed="8"/>
      <name val="Arial Narrow"/>
      <family val="2"/>
      <charset val="1"/>
    </font>
    <font>
      <sz val="10"/>
      <name val="Times New Roman"/>
      <family val="1"/>
    </font>
    <font>
      <b/>
      <sz val="11"/>
      <color indexed="8"/>
      <name val="Calibri"/>
      <family val="2"/>
      <charset val="204"/>
    </font>
    <font>
      <i/>
      <sz val="11"/>
      <color indexed="23"/>
      <name val="Times Armenian"/>
      <family val="2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theme="10"/>
      <name val="Arial"/>
      <family val="2"/>
    </font>
    <font>
      <sz val="11"/>
      <color indexed="63"/>
      <name val="Calibri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indexed="19"/>
      <name val="Calibri"/>
      <family val="2"/>
      <charset val="204"/>
    </font>
    <font>
      <sz val="7"/>
      <name val="Small Fonts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sz val="10"/>
      <name val="Arial Cyr"/>
      <charset val="204"/>
    </font>
    <font>
      <sz val="11"/>
      <color theme="1"/>
      <name val="GHEA Grapalat"/>
      <family val="2"/>
    </font>
    <font>
      <sz val="10"/>
      <color theme="1"/>
      <name val="Arial Armenian"/>
      <family val="2"/>
    </font>
    <font>
      <b/>
      <sz val="11"/>
      <color indexed="63"/>
      <name val="Calibri"/>
      <family val="2"/>
      <charset val="204"/>
    </font>
    <font>
      <sz val="12"/>
      <name val="Times Armenian"/>
      <family val="1"/>
    </font>
    <font>
      <sz val="9"/>
      <name val="Times New Roman"/>
      <family val="1"/>
    </font>
    <font>
      <b/>
      <sz val="18"/>
      <color indexed="62"/>
      <name val="Cambria"/>
      <family val="2"/>
      <charset val="204"/>
    </font>
    <font>
      <sz val="10"/>
      <color indexed="8"/>
      <name val="MS Sans Serif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GHEA Grapalat"/>
      <family val="3"/>
    </font>
    <font>
      <sz val="10"/>
      <color theme="1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b/>
      <sz val="11"/>
      <color rgb="FFFF0000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  <font>
      <i/>
      <sz val="8"/>
      <name val="GHEA Grapalat"/>
      <family val="2"/>
    </font>
    <font>
      <sz val="9"/>
      <name val="GHEA Grapalat"/>
      <family val="2"/>
    </font>
    <font>
      <i/>
      <sz val="9"/>
      <name val="GHEA Grapalat"/>
      <family val="2"/>
    </font>
    <font>
      <b/>
      <sz val="8"/>
      <name val="GHEA Grapalat"/>
      <family val="2"/>
    </font>
    <font>
      <sz val="9"/>
      <color theme="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sz val="9"/>
      <color theme="1"/>
      <name val="GHEA Grapalat"/>
      <family val="3"/>
    </font>
    <font>
      <b/>
      <i/>
      <sz val="8"/>
      <name val="GHEA Grapalat"/>
      <family val="3"/>
    </font>
    <font>
      <b/>
      <i/>
      <sz val="10"/>
      <name val="GHEA Grapalat"/>
      <family val="3"/>
    </font>
    <font>
      <b/>
      <sz val="11"/>
      <color indexed="8"/>
      <name val="GHEA Grapalat"/>
      <family val="3"/>
    </font>
    <font>
      <sz val="12"/>
      <color indexed="8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</fonts>
  <fills count="6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7" fillId="2" borderId="0" applyNumberFormat="0" applyBorder="0" applyAlignment="0" applyProtection="0"/>
    <xf numFmtId="0" fontId="4" fillId="0" borderId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1" applyNumberFormat="0" applyAlignment="0" applyProtection="0"/>
    <xf numFmtId="0" fontId="11" fillId="22" borderId="2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1" fontId="25" fillId="0" borderId="0"/>
    <xf numFmtId="1" fontId="25" fillId="0" borderId="0"/>
    <xf numFmtId="1" fontId="25" fillId="0" borderId="0"/>
    <xf numFmtId="0" fontId="1" fillId="0" borderId="0"/>
    <xf numFmtId="0" fontId="5" fillId="0" borderId="0"/>
    <xf numFmtId="0" fontId="5" fillId="0" borderId="0"/>
    <xf numFmtId="0" fontId="2" fillId="24" borderId="7" applyNumberFormat="0" applyFont="0" applyAlignment="0" applyProtection="0"/>
    <xf numFmtId="0" fontId="20" fillId="21" borderId="8" applyNumberFormat="0" applyAlignment="0" applyProtection="0"/>
    <xf numFmtId="0" fontId="24" fillId="0" borderId="0"/>
    <xf numFmtId="0" fontId="24" fillId="0" borderId="0"/>
    <xf numFmtId="0" fontId="24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1" fontId="25" fillId="0" borderId="0"/>
    <xf numFmtId="0" fontId="26" fillId="0" borderId="0"/>
    <xf numFmtId="0" fontId="5" fillId="0" borderId="0"/>
    <xf numFmtId="164" fontId="27" fillId="0" borderId="0" applyFill="0" applyBorder="0" applyProtection="0">
      <alignment horizontal="right" vertical="top"/>
    </xf>
    <xf numFmtId="0" fontId="27" fillId="0" borderId="0">
      <alignment horizontal="left" vertical="top" wrapText="1"/>
    </xf>
    <xf numFmtId="43" fontId="27" fillId="0" borderId="0" applyFont="0" applyFill="0" applyBorder="0" applyAlignment="0" applyProtection="0">
      <alignment horizontal="left" vertical="top" wrapText="1"/>
    </xf>
    <xf numFmtId="43" fontId="27" fillId="0" borderId="0" applyFont="0" applyFill="0" applyBorder="0" applyAlignment="0" applyProtection="0">
      <alignment horizontal="left" vertical="top" wrapText="1"/>
    </xf>
    <xf numFmtId="0" fontId="3" fillId="0" borderId="0"/>
    <xf numFmtId="0" fontId="5" fillId="0" borderId="0"/>
    <xf numFmtId="0" fontId="2" fillId="0" borderId="0"/>
    <xf numFmtId="0" fontId="5" fillId="0" borderId="0"/>
    <xf numFmtId="0" fontId="10" fillId="21" borderId="10" applyNumberFormat="0" applyAlignment="0" applyProtection="0"/>
    <xf numFmtId="0" fontId="17" fillId="11" borderId="10" applyNumberFormat="0" applyAlignment="0" applyProtection="0"/>
    <xf numFmtId="0" fontId="2" fillId="24" borderId="11" applyNumberFormat="0" applyFont="0" applyAlignment="0" applyProtection="0"/>
    <xf numFmtId="0" fontId="20" fillId="21" borderId="12" applyNumberFormat="0" applyAlignment="0" applyProtection="0"/>
    <xf numFmtId="0" fontId="22" fillId="0" borderId="13" applyNumberFormat="0" applyFill="0" applyAlignment="0" applyProtection="0"/>
    <xf numFmtId="0" fontId="6" fillId="0" borderId="0"/>
    <xf numFmtId="6" fontId="42" fillId="0" borderId="0" applyFont="0" applyFill="0" applyBorder="0" applyAlignment="0" applyProtection="0"/>
    <xf numFmtId="6" fontId="4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0" fontId="1" fillId="3" borderId="0" applyNumberFormat="0" applyBorder="0" applyAlignment="0" applyProtection="0"/>
    <xf numFmtId="0" fontId="43" fillId="12" borderId="0" applyNumberFormat="0" applyBorder="0" applyAlignment="0" applyProtection="0"/>
    <xf numFmtId="0" fontId="1" fillId="4" borderId="0" applyNumberFormat="0" applyBorder="0" applyAlignment="0" applyProtection="0"/>
    <xf numFmtId="0" fontId="43" fillId="13" borderId="0" applyNumberFormat="0" applyBorder="0" applyAlignment="0" applyProtection="0"/>
    <xf numFmtId="0" fontId="1" fillId="5" borderId="0" applyNumberFormat="0" applyBorder="0" applyAlignment="0" applyProtection="0"/>
    <xf numFmtId="0" fontId="43" fillId="24" borderId="0" applyNumberFormat="0" applyBorder="0" applyAlignment="0" applyProtection="0"/>
    <xf numFmtId="0" fontId="1" fillId="6" borderId="0" applyNumberFormat="0" applyBorder="0" applyAlignment="0" applyProtection="0"/>
    <xf numFmtId="0" fontId="43" fillId="11" borderId="0" applyNumberFormat="0" applyBorder="0" applyAlignment="0" applyProtection="0"/>
    <xf numFmtId="0" fontId="1" fillId="39" borderId="0" applyNumberFormat="0" applyBorder="0" applyAlignment="0" applyProtection="0"/>
    <xf numFmtId="0" fontId="43" fillId="10" borderId="0" applyNumberFormat="0" applyBorder="0" applyAlignment="0" applyProtection="0"/>
    <xf numFmtId="0" fontId="1" fillId="43" borderId="0" applyNumberFormat="0" applyBorder="0" applyAlignment="0" applyProtection="0"/>
    <xf numFmtId="0" fontId="43" fillId="24" borderId="0" applyNumberFormat="0" applyBorder="0" applyAlignment="0" applyProtection="0"/>
    <xf numFmtId="0" fontId="1" fillId="30" borderId="0" applyNumberFormat="0" applyBorder="0" applyAlignment="0" applyProtection="0"/>
    <xf numFmtId="0" fontId="43" fillId="10" borderId="0" applyNumberFormat="0" applyBorder="0" applyAlignment="0" applyProtection="0"/>
    <xf numFmtId="0" fontId="1" fillId="33" borderId="0" applyNumberFormat="0" applyBorder="0" applyAlignment="0" applyProtection="0"/>
    <xf numFmtId="0" fontId="43" fillId="13" borderId="0" applyNumberFormat="0" applyBorder="0" applyAlignment="0" applyProtection="0"/>
    <xf numFmtId="0" fontId="1" fillId="7" borderId="0" applyNumberFormat="0" applyBorder="0" applyAlignment="0" applyProtection="0"/>
    <xf numFmtId="0" fontId="43" fillId="23" borderId="0" applyNumberFormat="0" applyBorder="0" applyAlignment="0" applyProtection="0"/>
    <xf numFmtId="0" fontId="1" fillId="37" borderId="0" applyNumberFormat="0" applyBorder="0" applyAlignment="0" applyProtection="0"/>
    <xf numFmtId="0" fontId="43" fillId="4" borderId="0" applyNumberFormat="0" applyBorder="0" applyAlignment="0" applyProtection="0"/>
    <xf numFmtId="0" fontId="1" fillId="40" borderId="0" applyNumberFormat="0" applyBorder="0" applyAlignment="0" applyProtection="0"/>
    <xf numFmtId="0" fontId="43" fillId="10" borderId="0" applyNumberFormat="0" applyBorder="0" applyAlignment="0" applyProtection="0"/>
    <xf numFmtId="0" fontId="1" fillId="44" borderId="0" applyNumberFormat="0" applyBorder="0" applyAlignment="0" applyProtection="0"/>
    <xf numFmtId="0" fontId="43" fillId="24" borderId="0" applyNumberFormat="0" applyBorder="0" applyAlignment="0" applyProtection="0"/>
    <xf numFmtId="0" fontId="39" fillId="31" borderId="0" applyNumberFormat="0" applyBorder="0" applyAlignment="0" applyProtection="0"/>
    <xf numFmtId="0" fontId="44" fillId="10" borderId="0" applyNumberFormat="0" applyBorder="0" applyAlignment="0" applyProtection="0"/>
    <xf numFmtId="0" fontId="39" fillId="34" borderId="0" applyNumberFormat="0" applyBorder="0" applyAlignment="0" applyProtection="0"/>
    <xf numFmtId="0" fontId="44" fillId="20" borderId="0" applyNumberFormat="0" applyBorder="0" applyAlignment="0" applyProtection="0"/>
    <xf numFmtId="0" fontId="39" fillId="7" borderId="0" applyNumberFormat="0" applyBorder="0" applyAlignment="0" applyProtection="0"/>
    <xf numFmtId="0" fontId="44" fillId="14" borderId="0" applyNumberFormat="0" applyBorder="0" applyAlignment="0" applyProtection="0"/>
    <xf numFmtId="0" fontId="39" fillId="8" borderId="0" applyNumberFormat="0" applyBorder="0" applyAlignment="0" applyProtection="0"/>
    <xf numFmtId="0" fontId="44" fillId="4" borderId="0" applyNumberFormat="0" applyBorder="0" applyAlignment="0" applyProtection="0"/>
    <xf numFmtId="0" fontId="39" fillId="41" borderId="0" applyNumberFormat="0" applyBorder="0" applyAlignment="0" applyProtection="0"/>
    <xf numFmtId="0" fontId="44" fillId="10" borderId="0" applyNumberFormat="0" applyBorder="0" applyAlignment="0" applyProtection="0"/>
    <xf numFmtId="0" fontId="39" fillId="9" borderId="0" applyNumberFormat="0" applyBorder="0" applyAlignment="0" applyProtection="0"/>
    <xf numFmtId="0" fontId="44" fillId="13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39" fillId="29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39" fillId="32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6" fillId="49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39" fillId="35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5" fillId="45" borderId="0" applyNumberFormat="0" applyBorder="0" applyAlignment="0" applyProtection="0"/>
    <xf numFmtId="0" fontId="45" fillId="49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39" fillId="36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39" fillId="38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5" fillId="45" borderId="0" applyNumberFormat="0" applyBorder="0" applyAlignment="0" applyProtection="0"/>
    <xf numFmtId="0" fontId="45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39" fillId="42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6" fontId="42" fillId="0" borderId="0" applyFont="0" applyFill="0" applyBorder="0" applyAlignment="0" applyProtection="0"/>
    <xf numFmtId="0" fontId="33" fillId="26" borderId="0" applyNumberFormat="0" applyBorder="0" applyAlignment="0" applyProtection="0"/>
    <xf numFmtId="0" fontId="47" fillId="56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59" borderId="10" applyNumberFormat="0" applyAlignment="0" applyProtection="0"/>
    <xf numFmtId="0" fontId="36" fillId="27" borderId="19" applyNumberFormat="0" applyAlignment="0" applyProtection="0"/>
    <xf numFmtId="0" fontId="50" fillId="50" borderId="2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60" borderId="0" applyNumberFormat="0" applyBorder="0" applyAlignment="0" applyProtection="0"/>
    <xf numFmtId="0" fontId="55" fillId="61" borderId="0" applyNumberFormat="0" applyBorder="0" applyAlignment="0" applyProtection="0"/>
    <xf numFmtId="0" fontId="55" fillId="62" borderId="0" applyNumberFormat="0" applyBorder="0" applyAlignment="0" applyProtection="0"/>
    <xf numFmtId="169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25" borderId="0" applyNumberFormat="0" applyBorder="0" applyAlignment="0" applyProtection="0"/>
    <xf numFmtId="0" fontId="57" fillId="63" borderId="0" applyNumberFormat="0" applyBorder="0" applyAlignment="0" applyProtection="0"/>
    <xf numFmtId="0" fontId="29" fillId="0" borderId="15" applyNumberFormat="0" applyFill="0" applyAlignment="0" applyProtection="0"/>
    <xf numFmtId="0" fontId="58" fillId="0" borderId="21" applyNumberFormat="0" applyFill="0" applyAlignment="0" applyProtection="0"/>
    <xf numFmtId="0" fontId="30" fillId="0" borderId="16" applyNumberFormat="0" applyFill="0" applyAlignment="0" applyProtection="0"/>
    <xf numFmtId="0" fontId="59" fillId="0" borderId="22" applyNumberFormat="0" applyFill="0" applyAlignment="0" applyProtection="0"/>
    <xf numFmtId="0" fontId="31" fillId="0" borderId="17" applyNumberFormat="0" applyFill="0" applyAlignment="0" applyProtection="0"/>
    <xf numFmtId="0" fontId="60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2" fillId="57" borderId="10" applyNumberFormat="0" applyAlignment="0" applyProtection="0"/>
    <xf numFmtId="38" fontId="63" fillId="0" borderId="0"/>
    <xf numFmtId="38" fontId="64" fillId="0" borderId="0"/>
    <xf numFmtId="38" fontId="65" fillId="0" borderId="0"/>
    <xf numFmtId="38" fontId="66" fillId="0" borderId="0"/>
    <xf numFmtId="0" fontId="67" fillId="0" borderId="0"/>
    <xf numFmtId="0" fontId="67" fillId="0" borderId="0"/>
    <xf numFmtId="0" fontId="68" fillId="0" borderId="0"/>
    <xf numFmtId="0" fontId="35" fillId="0" borderId="18" applyNumberFormat="0" applyFill="0" applyAlignment="0" applyProtection="0"/>
    <xf numFmtId="0" fontId="69" fillId="0" borderId="24" applyNumberFormat="0" applyFill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4" fillId="2" borderId="0" applyNumberFormat="0" applyBorder="0" applyAlignment="0" applyProtection="0"/>
    <xf numFmtId="0" fontId="69" fillId="57" borderId="0" applyNumberFormat="0" applyBorder="0" applyAlignment="0" applyProtection="0"/>
    <xf numFmtId="37" fontId="70" fillId="0" borderId="0"/>
    <xf numFmtId="0" fontId="54" fillId="0" borderId="0"/>
    <xf numFmtId="0" fontId="71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74" fillId="0" borderId="0"/>
    <xf numFmtId="0" fontId="5" fillId="0" borderId="0"/>
    <xf numFmtId="0" fontId="2" fillId="0" borderId="0"/>
    <xf numFmtId="0" fontId="5" fillId="0" borderId="0"/>
    <xf numFmtId="0" fontId="75" fillId="0" borderId="0"/>
    <xf numFmtId="0" fontId="5" fillId="0" borderId="0"/>
    <xf numFmtId="0" fontId="4" fillId="0" borderId="0"/>
    <xf numFmtId="0" fontId="52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3" fillId="0" borderId="0"/>
    <xf numFmtId="0" fontId="7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3" fillId="0" borderId="0"/>
    <xf numFmtId="0" fontId="51" fillId="0" borderId="0"/>
    <xf numFmtId="0" fontId="52" fillId="0" borderId="0"/>
    <xf numFmtId="0" fontId="74" fillId="0" borderId="0"/>
    <xf numFmtId="0" fontId="52" fillId="0" borderId="0"/>
    <xf numFmtId="0" fontId="2" fillId="0" borderId="0"/>
    <xf numFmtId="0" fontId="6" fillId="0" borderId="0"/>
    <xf numFmtId="0" fontId="2" fillId="0" borderId="0"/>
    <xf numFmtId="0" fontId="43" fillId="0" borderId="0"/>
    <xf numFmtId="0" fontId="6" fillId="0" borderId="0"/>
    <xf numFmtId="0" fontId="5" fillId="0" borderId="0"/>
    <xf numFmtId="0" fontId="43" fillId="0" borderId="0"/>
    <xf numFmtId="0" fontId="73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3" fillId="24" borderId="11" applyNumberFormat="0" applyFont="0" applyAlignment="0" applyProtection="0"/>
    <xf numFmtId="0" fontId="2" fillId="56" borderId="11" applyNumberFormat="0" applyFont="0" applyAlignment="0" applyProtection="0"/>
    <xf numFmtId="0" fontId="3" fillId="28" borderId="20" applyNumberFormat="0" applyFont="0" applyAlignment="0" applyProtection="0"/>
    <xf numFmtId="0" fontId="2" fillId="56" borderId="11" applyNumberFormat="0" applyFont="0" applyAlignment="0" applyProtection="0"/>
    <xf numFmtId="0" fontId="76" fillId="59" borderId="12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5" fillId="0" borderId="0"/>
    <xf numFmtId="0" fontId="24" fillId="0" borderId="0"/>
    <xf numFmtId="0" fontId="80" fillId="0" borderId="0"/>
    <xf numFmtId="6" fontId="42" fillId="0" borderId="0" applyFont="0" applyFill="0" applyBorder="0" applyAlignment="0" applyProtection="0"/>
    <xf numFmtId="0" fontId="55" fillId="0" borderId="25" applyNumberFormat="0" applyFill="0" applyAlignment="0" applyProtection="0"/>
    <xf numFmtId="0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68" fontId="82" fillId="0" borderId="26">
      <protection locked="0"/>
    </xf>
    <xf numFmtId="168" fontId="83" fillId="64" borderId="26"/>
    <xf numFmtId="0" fontId="1" fillId="0" borderId="0"/>
    <xf numFmtId="0" fontId="5" fillId="0" borderId="0"/>
    <xf numFmtId="0" fontId="24" fillId="0" borderId="0"/>
    <xf numFmtId="0" fontId="8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4" fillId="0" borderId="0" applyFill="0" applyBorder="0" applyProtection="0">
      <alignment horizontal="right" vertical="top"/>
    </xf>
    <xf numFmtId="164" fontId="97" fillId="0" borderId="0" applyFill="0" applyBorder="0" applyProtection="0">
      <alignment horizontal="right" vertical="top"/>
    </xf>
    <xf numFmtId="0" fontId="2" fillId="56" borderId="55" applyNumberFormat="0" applyFont="0" applyAlignment="0" applyProtection="0"/>
    <xf numFmtId="0" fontId="20" fillId="21" borderId="56" applyNumberFormat="0" applyAlignment="0" applyProtection="0"/>
    <xf numFmtId="0" fontId="10" fillId="21" borderId="54" applyNumberFormat="0" applyAlignment="0" applyProtection="0"/>
    <xf numFmtId="0" fontId="2" fillId="56" borderId="55" applyNumberFormat="0" applyFont="0" applyAlignment="0" applyProtection="0"/>
    <xf numFmtId="0" fontId="22" fillId="0" borderId="57" applyNumberFormat="0" applyFill="0" applyAlignment="0" applyProtection="0"/>
    <xf numFmtId="0" fontId="10" fillId="21" borderId="54" applyNumberFormat="0" applyAlignment="0" applyProtection="0"/>
    <xf numFmtId="0" fontId="22" fillId="0" borderId="57" applyNumberFormat="0" applyFill="0" applyAlignment="0" applyProtection="0"/>
    <xf numFmtId="0" fontId="55" fillId="0" borderId="58" applyNumberFormat="0" applyFill="0" applyAlignment="0" applyProtection="0"/>
    <xf numFmtId="0" fontId="76" fillId="59" borderId="56" applyNumberFormat="0" applyAlignment="0" applyProtection="0"/>
    <xf numFmtId="0" fontId="17" fillId="11" borderId="54" applyNumberFormat="0" applyAlignment="0" applyProtection="0"/>
    <xf numFmtId="0" fontId="2" fillId="24" borderId="55" applyNumberFormat="0" applyFont="0" applyAlignment="0" applyProtection="0"/>
    <xf numFmtId="0" fontId="2" fillId="24" borderId="55" applyNumberFormat="0" applyFont="0" applyAlignment="0" applyProtection="0"/>
    <xf numFmtId="0" fontId="20" fillId="21" borderId="56" applyNumberFormat="0" applyAlignment="0" applyProtection="0"/>
    <xf numFmtId="0" fontId="49" fillId="59" borderId="54" applyNumberFormat="0" applyAlignment="0" applyProtection="0"/>
    <xf numFmtId="0" fontId="17" fillId="11" borderId="54" applyNumberFormat="0" applyAlignment="0" applyProtection="0"/>
    <xf numFmtId="0" fontId="3" fillId="24" borderId="55" applyNumberFormat="0" applyFont="0" applyAlignment="0" applyProtection="0"/>
    <xf numFmtId="0" fontId="62" fillId="57" borderId="54" applyNumberFormat="0" applyAlignment="0" applyProtection="0"/>
    <xf numFmtId="0" fontId="2" fillId="0" borderId="0"/>
    <xf numFmtId="0" fontId="5" fillId="0" borderId="0"/>
  </cellStyleXfs>
  <cellXfs count="247">
    <xf numFmtId="0" fontId="0" fillId="0" borderId="0" xfId="0"/>
    <xf numFmtId="0" fontId="28" fillId="0" borderId="0" xfId="0" applyFont="1" applyAlignment="1">
      <alignment vertical="center" wrapText="1"/>
    </xf>
    <xf numFmtId="0" fontId="85" fillId="0" borderId="0" xfId="0" applyFont="1" applyAlignment="1">
      <alignment horizontal="left" vertical="top" wrapText="1"/>
    </xf>
    <xf numFmtId="0" fontId="86" fillId="0" borderId="0" xfId="0" applyFont="1" applyAlignment="1">
      <alignment horizontal="left" vertical="top" wrapText="1"/>
    </xf>
    <xf numFmtId="0" fontId="87" fillId="0" borderId="0" xfId="0" applyFont="1" applyAlignment="1">
      <alignment vertical="top" wrapText="1"/>
    </xf>
    <xf numFmtId="0" fontId="86" fillId="0" borderId="0" xfId="0" applyFont="1" applyAlignment="1">
      <alignment vertical="top" wrapText="1"/>
    </xf>
    <xf numFmtId="0" fontId="85" fillId="0" borderId="28" xfId="0" applyFont="1" applyBorder="1" applyAlignment="1">
      <alignment horizontal="left" vertical="top" wrapText="1"/>
    </xf>
    <xf numFmtId="0" fontId="86" fillId="0" borderId="28" xfId="0" applyFont="1" applyBorder="1" applyAlignment="1">
      <alignment horizontal="left" vertical="top" wrapText="1"/>
    </xf>
    <xf numFmtId="0" fontId="86" fillId="0" borderId="28" xfId="0" applyFont="1" applyBorder="1" applyAlignment="1">
      <alignment horizontal="right" vertical="top" wrapText="1"/>
    </xf>
    <xf numFmtId="0" fontId="84" fillId="0" borderId="0" xfId="0" applyFont="1"/>
    <xf numFmtId="0" fontId="84" fillId="0" borderId="0" xfId="0" applyFont="1" applyAlignment="1">
      <alignment horizontal="left" vertical="top" wrapText="1"/>
    </xf>
    <xf numFmtId="0" fontId="84" fillId="0" borderId="0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center" wrapText="1"/>
    </xf>
    <xf numFmtId="0" fontId="86" fillId="0" borderId="28" xfId="0" applyFont="1" applyBorder="1" applyAlignment="1">
      <alignment horizontal="right" vertical="center" wrapText="1"/>
    </xf>
    <xf numFmtId="0" fontId="87" fillId="0" borderId="0" xfId="0" applyFont="1" applyBorder="1" applyAlignment="1">
      <alignment vertical="top" wrapText="1"/>
    </xf>
    <xf numFmtId="0" fontId="86" fillId="0" borderId="0" xfId="0" applyFont="1" applyBorder="1" applyAlignment="1">
      <alignment vertical="top" wrapText="1"/>
    </xf>
    <xf numFmtId="0" fontId="85" fillId="0" borderId="0" xfId="0" applyFont="1" applyBorder="1" applyAlignment="1">
      <alignment horizontal="left" vertical="top" wrapText="1"/>
    </xf>
    <xf numFmtId="0" fontId="84" fillId="0" borderId="0" xfId="0" applyFont="1" applyFill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6" fillId="0" borderId="0" xfId="0" applyFont="1" applyBorder="1" applyAlignment="1">
      <alignment horizontal="left" vertical="top" wrapText="1"/>
    </xf>
    <xf numFmtId="0" fontId="87" fillId="0" borderId="30" xfId="0" applyFont="1" applyBorder="1" applyAlignment="1">
      <alignment horizontal="left" vertical="center" wrapText="1"/>
    </xf>
    <xf numFmtId="0" fontId="87" fillId="0" borderId="27" xfId="0" applyFont="1" applyBorder="1" applyAlignment="1">
      <alignment vertical="top" wrapText="1"/>
    </xf>
    <xf numFmtId="0" fontId="86" fillId="0" borderId="29" xfId="0" applyFont="1" applyBorder="1" applyAlignment="1">
      <alignment horizontal="left" vertical="center" wrapText="1"/>
    </xf>
    <xf numFmtId="0" fontId="86" fillId="0" borderId="14" xfId="0" applyFont="1" applyBorder="1" applyAlignment="1">
      <alignment vertical="center" wrapText="1"/>
    </xf>
    <xf numFmtId="0" fontId="86" fillId="0" borderId="0" xfId="0" applyFont="1" applyBorder="1" applyAlignment="1">
      <alignment vertical="center" wrapText="1"/>
    </xf>
    <xf numFmtId="0" fontId="86" fillId="0" borderId="28" xfId="0" applyFont="1" applyFill="1" applyBorder="1" applyAlignment="1">
      <alignment horizontal="right" vertical="center" wrapText="1"/>
    </xf>
    <xf numFmtId="0" fontId="87" fillId="0" borderId="27" xfId="0" applyFont="1" applyBorder="1" applyAlignment="1">
      <alignment horizontal="left" vertical="top" wrapText="1"/>
    </xf>
    <xf numFmtId="0" fontId="86" fillId="0" borderId="14" xfId="0" applyFont="1" applyBorder="1" applyAlignment="1">
      <alignment horizontal="left" vertical="top" wrapText="1"/>
    </xf>
    <xf numFmtId="0" fontId="86" fillId="0" borderId="14" xfId="0" applyFont="1" applyBorder="1" applyAlignment="1">
      <alignment vertical="top" wrapText="1"/>
    </xf>
    <xf numFmtId="0" fontId="86" fillId="0" borderId="28" xfId="0" applyFont="1" applyFill="1" applyBorder="1" applyAlignment="1">
      <alignment horizontal="right" vertical="top" wrapText="1"/>
    </xf>
    <xf numFmtId="0" fontId="88" fillId="0" borderId="0" xfId="0" applyFont="1"/>
    <xf numFmtId="0" fontId="90" fillId="0" borderId="43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 wrapText="1"/>
    </xf>
    <xf numFmtId="0" fontId="91" fillId="0" borderId="37" xfId="0" applyFont="1" applyBorder="1" applyAlignment="1">
      <alignment horizontal="center" vertical="center" textRotation="90" wrapText="1"/>
    </xf>
    <xf numFmtId="0" fontId="91" fillId="0" borderId="38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wrapText="1"/>
    </xf>
    <xf numFmtId="0" fontId="90" fillId="0" borderId="38" xfId="0" applyFont="1" applyBorder="1" applyAlignment="1">
      <alignment horizontal="left" vertical="top" wrapText="1"/>
    </xf>
    <xf numFmtId="171" fontId="90" fillId="0" borderId="38" xfId="0" applyNumberFormat="1" applyFont="1" applyBorder="1" applyAlignment="1">
      <alignment horizontal="center" vertical="center" wrapText="1"/>
    </xf>
    <xf numFmtId="171" fontId="90" fillId="0" borderId="45" xfId="0" applyNumberFormat="1" applyFont="1" applyBorder="1" applyAlignment="1">
      <alignment horizontal="center" vertical="center" wrapText="1"/>
    </xf>
    <xf numFmtId="49" fontId="89" fillId="0" borderId="36" xfId="0" applyNumberFormat="1" applyFont="1" applyBorder="1" applyAlignment="1"/>
    <xf numFmtId="0" fontId="90" fillId="0" borderId="36" xfId="0" applyFont="1" applyBorder="1" applyAlignment="1">
      <alignment horizontal="left" vertical="top" wrapText="1"/>
    </xf>
    <xf numFmtId="164" fontId="88" fillId="0" borderId="36" xfId="0" applyNumberFormat="1" applyFont="1" applyBorder="1"/>
    <xf numFmtId="164" fontId="89" fillId="0" borderId="36" xfId="0" applyNumberFormat="1" applyFont="1" applyBorder="1"/>
    <xf numFmtId="164" fontId="89" fillId="0" borderId="47" xfId="0" applyNumberFormat="1" applyFont="1" applyBorder="1"/>
    <xf numFmtId="0" fontId="89" fillId="0" borderId="36" xfId="0" applyFont="1" applyBorder="1" applyAlignment="1"/>
    <xf numFmtId="0" fontId="88" fillId="0" borderId="0" xfId="0" applyFont="1" applyAlignment="1">
      <alignment horizontal="left" vertical="top" wrapText="1"/>
    </xf>
    <xf numFmtId="0" fontId="89" fillId="0" borderId="36" xfId="0" applyFont="1" applyBorder="1" applyAlignment="1">
      <alignment vertical="top" wrapText="1"/>
    </xf>
    <xf numFmtId="0" fontId="88" fillId="0" borderId="36" xfId="0" applyFont="1" applyBorder="1"/>
    <xf numFmtId="0" fontId="88" fillId="0" borderId="47" xfId="0" applyFont="1" applyBorder="1"/>
    <xf numFmtId="0" fontId="89" fillId="0" borderId="36" xfId="0" applyFont="1" applyBorder="1" applyAlignment="1">
      <alignment horizontal="center" vertical="top" wrapText="1"/>
    </xf>
    <xf numFmtId="0" fontId="92" fillId="0" borderId="36" xfId="0" applyFont="1" applyBorder="1" applyAlignment="1">
      <alignment horizontal="left" vertical="top" wrapText="1"/>
    </xf>
    <xf numFmtId="164" fontId="92" fillId="0" borderId="36" xfId="71" applyNumberFormat="1" applyFont="1" applyBorder="1" applyAlignment="1">
      <alignment horizontal="right" vertical="top"/>
    </xf>
    <xf numFmtId="164" fontId="92" fillId="0" borderId="47" xfId="71" applyNumberFormat="1" applyFont="1" applyBorder="1" applyAlignment="1">
      <alignment horizontal="right" vertical="top"/>
    </xf>
    <xf numFmtId="0" fontId="88" fillId="0" borderId="36" xfId="0" applyFont="1" applyBorder="1" applyAlignment="1">
      <alignment horizontal="left" vertical="top" wrapText="1"/>
    </xf>
    <xf numFmtId="0" fontId="88" fillId="0" borderId="47" xfId="0" applyFont="1" applyBorder="1" applyAlignment="1">
      <alignment horizontal="left" vertical="top" wrapText="1"/>
    </xf>
    <xf numFmtId="0" fontId="93" fillId="0" borderId="36" xfId="0" applyFont="1" applyBorder="1" applyAlignment="1">
      <alignment horizontal="left" vertical="top" wrapText="1"/>
    </xf>
    <xf numFmtId="164" fontId="93" fillId="0" borderId="36" xfId="477" applyNumberFormat="1" applyFont="1" applyBorder="1" applyAlignment="1">
      <alignment horizontal="right" vertical="top"/>
    </xf>
    <xf numFmtId="164" fontId="93" fillId="0" borderId="47" xfId="477" applyNumberFormat="1" applyFont="1" applyBorder="1" applyAlignment="1">
      <alignment horizontal="right" vertical="top"/>
    </xf>
    <xf numFmtId="0" fontId="88" fillId="0" borderId="43" xfId="0" applyFont="1" applyBorder="1" applyAlignment="1">
      <alignment horizontal="left" vertical="top" wrapText="1"/>
    </xf>
    <xf numFmtId="164" fontId="92" fillId="0" borderId="43" xfId="71" applyNumberFormat="1" applyFont="1" applyBorder="1" applyAlignment="1">
      <alignment horizontal="right" vertical="top"/>
    </xf>
    <xf numFmtId="164" fontId="92" fillId="0" borderId="44" xfId="71" applyNumberFormat="1" applyFont="1" applyBorder="1" applyAlignment="1">
      <alignment horizontal="right" vertical="top"/>
    </xf>
    <xf numFmtId="49" fontId="89" fillId="0" borderId="38" xfId="0" applyNumberFormat="1" applyFont="1" applyBorder="1"/>
    <xf numFmtId="49" fontId="88" fillId="0" borderId="38" xfId="0" applyNumberFormat="1" applyFont="1" applyBorder="1"/>
    <xf numFmtId="164" fontId="89" fillId="0" borderId="38" xfId="0" applyNumberFormat="1" applyFont="1" applyBorder="1"/>
    <xf numFmtId="164" fontId="89" fillId="0" borderId="45" xfId="0" applyNumberFormat="1" applyFont="1" applyBorder="1"/>
    <xf numFmtId="49" fontId="89" fillId="0" borderId="36" xfId="0" applyNumberFormat="1" applyFont="1" applyBorder="1"/>
    <xf numFmtId="49" fontId="88" fillId="0" borderId="36" xfId="0" applyNumberFormat="1" applyFont="1" applyBorder="1" applyAlignment="1">
      <alignment horizontal="left" vertical="top" wrapText="1"/>
    </xf>
    <xf numFmtId="49" fontId="89" fillId="0" borderId="14" xfId="0" applyNumberFormat="1" applyFont="1" applyBorder="1"/>
    <xf numFmtId="0" fontId="90" fillId="0" borderId="14" xfId="0" applyFont="1" applyBorder="1" applyAlignment="1">
      <alignment horizontal="left" vertical="top" wrapText="1"/>
    </xf>
    <xf numFmtId="164" fontId="90" fillId="0" borderId="14" xfId="71" applyNumberFormat="1" applyFont="1" applyBorder="1" applyAlignment="1">
      <alignment vertical="top"/>
    </xf>
    <xf numFmtId="164" fontId="90" fillId="0" borderId="48" xfId="71" applyNumberFormat="1" applyFont="1" applyBorder="1" applyAlignment="1">
      <alignment vertical="top"/>
    </xf>
    <xf numFmtId="0" fontId="89" fillId="0" borderId="0" xfId="0" applyFont="1"/>
    <xf numFmtId="164" fontId="90" fillId="0" borderId="36" xfId="71" applyNumberFormat="1" applyFont="1" applyBorder="1" applyAlignment="1">
      <alignment vertical="top"/>
    </xf>
    <xf numFmtId="164" fontId="90" fillId="0" borderId="47" xfId="71" applyNumberFormat="1" applyFont="1" applyBorder="1" applyAlignment="1">
      <alignment vertical="top"/>
    </xf>
    <xf numFmtId="0" fontId="89" fillId="0" borderId="0" xfId="0" applyFont="1" applyAlignment="1">
      <alignment horizontal="left" vertical="top" wrapText="1"/>
    </xf>
    <xf numFmtId="171" fontId="89" fillId="0" borderId="36" xfId="0" applyNumberFormat="1" applyFont="1" applyBorder="1" applyAlignment="1">
      <alignment vertical="top" wrapText="1"/>
    </xf>
    <xf numFmtId="171" fontId="89" fillId="0" borderId="47" xfId="0" applyNumberFormat="1" applyFont="1" applyBorder="1" applyAlignment="1">
      <alignment vertical="top" wrapText="1"/>
    </xf>
    <xf numFmtId="0" fontId="89" fillId="0" borderId="36" xfId="0" applyFont="1" applyBorder="1" applyAlignment="1">
      <alignment horizontal="left" vertical="top" wrapText="1"/>
    </xf>
    <xf numFmtId="0" fontId="95" fillId="0" borderId="49" xfId="0" applyFont="1" applyBorder="1" applyAlignment="1">
      <alignment horizontal="left" vertical="top" wrapText="1"/>
    </xf>
    <xf numFmtId="164" fontId="95" fillId="0" borderId="49" xfId="71" applyNumberFormat="1" applyFont="1" applyBorder="1" applyAlignment="1">
      <alignment horizontal="right" vertical="top"/>
    </xf>
    <xf numFmtId="164" fontId="96" fillId="0" borderId="49" xfId="477" applyNumberFormat="1" applyFont="1" applyBorder="1" applyAlignment="1">
      <alignment horizontal="right" vertical="top"/>
    </xf>
    <xf numFmtId="164" fontId="88" fillId="0" borderId="0" xfId="0" applyNumberFormat="1" applyFont="1" applyBorder="1" applyAlignment="1">
      <alignment horizontal="right" vertical="top" wrapText="1"/>
    </xf>
    <xf numFmtId="164" fontId="95" fillId="0" borderId="50" xfId="71" applyNumberFormat="1" applyFont="1" applyBorder="1" applyAlignment="1">
      <alignment horizontal="right" vertical="top"/>
    </xf>
    <xf numFmtId="0" fontId="95" fillId="0" borderId="50" xfId="0" applyFont="1" applyBorder="1" applyAlignment="1">
      <alignment horizontal="left" vertical="top" wrapText="1"/>
    </xf>
    <xf numFmtId="164" fontId="96" fillId="0" borderId="50" xfId="477" applyNumberFormat="1" applyFont="1" applyBorder="1" applyAlignment="1">
      <alignment horizontal="right" vertical="top"/>
    </xf>
    <xf numFmtId="164" fontId="95" fillId="0" borderId="51" xfId="71" applyNumberFormat="1" applyFont="1" applyBorder="1" applyAlignment="1">
      <alignment horizontal="right" vertical="top"/>
    </xf>
    <xf numFmtId="0" fontId="90" fillId="0" borderId="0" xfId="0" applyFont="1" applyAlignment="1">
      <alignment horizontal="left" vertical="top" wrapText="1"/>
    </xf>
    <xf numFmtId="171" fontId="88" fillId="0" borderId="0" xfId="0" applyNumberFormat="1" applyFont="1" applyAlignment="1">
      <alignment horizontal="left" vertical="top" wrapText="1"/>
    </xf>
    <xf numFmtId="0" fontId="85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top" wrapText="1"/>
    </xf>
    <xf numFmtId="164" fontId="84" fillId="0" borderId="49" xfId="71" applyNumberFormat="1" applyFont="1" applyBorder="1" applyAlignment="1">
      <alignment horizontal="right" vertical="top"/>
    </xf>
    <xf numFmtId="0" fontId="87" fillId="0" borderId="49" xfId="0" applyFont="1" applyBorder="1" applyAlignment="1">
      <alignment horizontal="left" vertical="top" wrapText="1"/>
    </xf>
    <xf numFmtId="164" fontId="87" fillId="0" borderId="49" xfId="478" applyNumberFormat="1" applyFont="1" applyBorder="1" applyAlignment="1">
      <alignment horizontal="right" vertical="top"/>
    </xf>
    <xf numFmtId="0" fontId="85" fillId="0" borderId="0" xfId="0" applyFont="1" applyAlignment="1">
      <alignment horizontal="left" vertical="center" wrapText="1"/>
    </xf>
    <xf numFmtId="0" fontId="85" fillId="0" borderId="49" xfId="0" applyFon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85" fillId="0" borderId="0" xfId="0" applyNumberFormat="1" applyFont="1" applyAlignment="1">
      <alignment horizontal="left" vertical="top" wrapText="1"/>
    </xf>
    <xf numFmtId="172" fontId="28" fillId="0" borderId="0" xfId="0" applyNumberFormat="1" applyFont="1" applyAlignment="1">
      <alignment horizontal="left" vertical="top" wrapText="1"/>
    </xf>
    <xf numFmtId="172" fontId="85" fillId="0" borderId="0" xfId="0" applyNumberFormat="1" applyFont="1" applyAlignment="1">
      <alignment horizontal="left" vertical="top" wrapText="1"/>
    </xf>
    <xf numFmtId="170" fontId="86" fillId="0" borderId="49" xfId="0" applyNumberFormat="1" applyFont="1" applyBorder="1" applyAlignment="1">
      <alignment horizontal="right" vertical="top" wrapText="1"/>
    </xf>
    <xf numFmtId="0" fontId="85" fillId="0" borderId="43" xfId="0" applyFont="1" applyBorder="1" applyAlignment="1">
      <alignment horizontal="left" vertical="top" wrapText="1"/>
    </xf>
    <xf numFmtId="0" fontId="89" fillId="0" borderId="49" xfId="0" applyFont="1" applyBorder="1" applyAlignment="1">
      <alignment vertical="center" wrapText="1"/>
    </xf>
    <xf numFmtId="0" fontId="89" fillId="0" borderId="49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center" wrapText="1"/>
    </xf>
    <xf numFmtId="164" fontId="86" fillId="0" borderId="49" xfId="71" applyNumberFormat="1" applyFont="1" applyBorder="1" applyAlignment="1">
      <alignment horizontal="right" vertical="center"/>
    </xf>
    <xf numFmtId="0" fontId="84" fillId="0" borderId="49" xfId="0" applyFont="1" applyBorder="1" applyAlignment="1">
      <alignment horizontal="left" vertical="top" wrapText="1"/>
    </xf>
    <xf numFmtId="0" fontId="85" fillId="0" borderId="14" xfId="0" applyFont="1" applyBorder="1" applyAlignment="1">
      <alignment horizontal="center" vertical="center" wrapText="1"/>
    </xf>
    <xf numFmtId="0" fontId="85" fillId="0" borderId="14" xfId="0" applyFont="1" applyBorder="1" applyAlignment="1">
      <alignment horizontal="left" vertical="center" wrapText="1"/>
    </xf>
    <xf numFmtId="0" fontId="87" fillId="0" borderId="14" xfId="0" applyFont="1" applyBorder="1" applyAlignment="1">
      <alignment horizontal="left" vertical="center" wrapText="1"/>
    </xf>
    <xf numFmtId="164" fontId="87" fillId="0" borderId="14" xfId="478" applyNumberFormat="1" applyFont="1" applyBorder="1" applyAlignment="1">
      <alignment horizontal="right" vertical="center"/>
    </xf>
    <xf numFmtId="0" fontId="85" fillId="0" borderId="43" xfId="0" applyFont="1" applyBorder="1" applyAlignment="1">
      <alignment horizontal="center" vertical="top" wrapText="1"/>
    </xf>
    <xf numFmtId="0" fontId="86" fillId="0" borderId="28" xfId="0" applyFont="1" applyBorder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4" fillId="0" borderId="49" xfId="0" applyFont="1" applyBorder="1" applyAlignment="1">
      <alignment horizontal="center" vertical="top" wrapText="1"/>
    </xf>
    <xf numFmtId="0" fontId="87" fillId="0" borderId="49" xfId="0" applyFont="1" applyBorder="1" applyAlignment="1">
      <alignment vertical="top" wrapText="1"/>
    </xf>
    <xf numFmtId="164" fontId="87" fillId="0" borderId="36" xfId="71" applyNumberFormat="1" applyFont="1" applyBorder="1" applyAlignment="1">
      <alignment horizontal="right" vertical="top"/>
    </xf>
    <xf numFmtId="0" fontId="101" fillId="0" borderId="0" xfId="0" applyFont="1" applyBorder="1" applyAlignment="1">
      <alignment horizontal="left" vertical="top" wrapText="1"/>
    </xf>
    <xf numFmtId="170" fontId="104" fillId="0" borderId="36" xfId="0" applyNumberFormat="1" applyFont="1" applyBorder="1" applyAlignment="1">
      <alignment horizontal="right" vertical="top" wrapText="1"/>
    </xf>
    <xf numFmtId="0" fontId="86" fillId="0" borderId="49" xfId="0" applyFont="1" applyBorder="1" applyAlignment="1">
      <alignment vertical="top" wrapText="1"/>
    </xf>
    <xf numFmtId="170" fontId="101" fillId="0" borderId="0" xfId="0" applyNumberFormat="1" applyFont="1" applyBorder="1" applyAlignment="1">
      <alignment horizontal="right" vertical="top" wrapText="1"/>
    </xf>
    <xf numFmtId="0" fontId="100" fillId="0" borderId="0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left" vertical="top" wrapText="1"/>
    </xf>
    <xf numFmtId="0" fontId="85" fillId="0" borderId="0" xfId="0" applyFont="1" applyAlignment="1">
      <alignment horizontal="left" vertical="top" wrapText="1"/>
    </xf>
    <xf numFmtId="0" fontId="85" fillId="0" borderId="0" xfId="0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87" fillId="0" borderId="49" xfId="0" applyFont="1" applyBorder="1" applyAlignment="1">
      <alignment horizontal="left" vertical="top" wrapText="1"/>
    </xf>
    <xf numFmtId="0" fontId="84" fillId="0" borderId="49" xfId="0" applyFont="1" applyBorder="1" applyAlignment="1">
      <alignment horizontal="left" vertical="top" wrapText="1"/>
    </xf>
    <xf numFmtId="0" fontId="86" fillId="0" borderId="49" xfId="0" applyFont="1" applyBorder="1" applyAlignment="1">
      <alignment horizontal="left" vertical="top" wrapText="1"/>
    </xf>
    <xf numFmtId="0" fontId="28" fillId="0" borderId="0" xfId="0" applyFont="1" applyAlignment="1">
      <alignment horizontal="right" vertical="center" wrapText="1"/>
    </xf>
    <xf numFmtId="170" fontId="105" fillId="0" borderId="49" xfId="0" applyNumberFormat="1" applyFont="1" applyBorder="1" applyAlignment="1">
      <alignment horizontal="right" vertical="top" wrapText="1"/>
    </xf>
    <xf numFmtId="0" fontId="85" fillId="0" borderId="0" xfId="0" applyFont="1" applyAlignment="1">
      <alignment horizontal="left" vertical="top" wrapText="1"/>
    </xf>
    <xf numFmtId="0" fontId="0" fillId="0" borderId="0" xfId="0"/>
    <xf numFmtId="0" fontId="85" fillId="0" borderId="0" xfId="0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0" fontId="99" fillId="0" borderId="53" xfId="0" applyFont="1" applyBorder="1" applyAlignment="1">
      <alignment horizontal="left" vertical="top" wrapText="1"/>
    </xf>
    <xf numFmtId="0" fontId="99" fillId="0" borderId="0" xfId="0" applyFont="1" applyBorder="1" applyAlignment="1">
      <alignment vertical="top" wrapText="1"/>
    </xf>
    <xf numFmtId="0" fontId="102" fillId="0" borderId="53" xfId="0" applyFont="1" applyBorder="1" applyAlignment="1">
      <alignment horizontal="left" vertical="top" wrapText="1"/>
    </xf>
    <xf numFmtId="0" fontId="102" fillId="0" borderId="53" xfId="0" applyFont="1" applyBorder="1" applyAlignment="1">
      <alignment vertical="top" wrapText="1"/>
    </xf>
    <xf numFmtId="0" fontId="102" fillId="0" borderId="0" xfId="0" applyFont="1" applyBorder="1" applyAlignment="1">
      <alignment vertical="top" wrapText="1"/>
    </xf>
    <xf numFmtId="0" fontId="100" fillId="0" borderId="53" xfId="0" applyFont="1" applyBorder="1" applyAlignment="1">
      <alignment horizontal="left" vertical="top" wrapText="1"/>
    </xf>
    <xf numFmtId="170" fontId="101" fillId="0" borderId="53" xfId="0" applyNumberFormat="1" applyFont="1" applyBorder="1" applyAlignment="1">
      <alignment horizontal="right" vertical="top" wrapText="1"/>
    </xf>
    <xf numFmtId="0" fontId="98" fillId="0" borderId="0" xfId="0" applyFont="1" applyBorder="1" applyAlignment="1">
      <alignment horizontal="left" vertical="top" wrapText="1"/>
    </xf>
    <xf numFmtId="0" fontId="102" fillId="0" borderId="0" xfId="0" applyFont="1" applyBorder="1" applyAlignment="1">
      <alignment horizontal="left" vertical="top" wrapText="1"/>
    </xf>
    <xf numFmtId="0" fontId="101" fillId="0" borderId="53" xfId="0" applyFont="1" applyBorder="1" applyAlignment="1">
      <alignment vertical="top" wrapText="1"/>
    </xf>
    <xf numFmtId="0" fontId="98" fillId="0" borderId="53" xfId="0" applyFont="1" applyBorder="1" applyAlignment="1">
      <alignment horizontal="left" vertical="top" wrapText="1"/>
    </xf>
    <xf numFmtId="0" fontId="98" fillId="0" borderId="53" xfId="0" applyFont="1" applyBorder="1" applyAlignment="1">
      <alignment horizontal="center" vertical="top" wrapText="1"/>
    </xf>
    <xf numFmtId="0" fontId="103" fillId="0" borderId="0" xfId="0" applyFont="1" applyAlignment="1">
      <alignment horizontal="left" vertical="top" wrapText="1"/>
    </xf>
    <xf numFmtId="0" fontId="87" fillId="0" borderId="0" xfId="0" applyFont="1" applyAlignment="1">
      <alignment horizontal="center" vertical="center" wrapText="1"/>
    </xf>
    <xf numFmtId="0" fontId="99" fillId="0" borderId="0" xfId="0" applyFont="1" applyBorder="1" applyAlignment="1">
      <alignment horizontal="left" vertical="top" wrapText="1"/>
    </xf>
    <xf numFmtId="0" fontId="92" fillId="0" borderId="49" xfId="0" applyFont="1" applyBorder="1" applyAlignment="1">
      <alignment horizontal="left" vertical="top" wrapText="1"/>
    </xf>
    <xf numFmtId="0" fontId="93" fillId="0" borderId="49" xfId="0" applyFont="1" applyBorder="1" applyAlignment="1">
      <alignment horizontal="left" vertical="top" wrapText="1"/>
    </xf>
    <xf numFmtId="0" fontId="92" fillId="0" borderId="51" xfId="0" applyFont="1" applyBorder="1" applyAlignment="1">
      <alignment horizontal="left" vertical="top" wrapText="1"/>
    </xf>
    <xf numFmtId="0" fontId="106" fillId="0" borderId="0" xfId="10" applyFont="1" applyAlignment="1">
      <alignment vertical="top" wrapText="1"/>
    </xf>
    <xf numFmtId="0" fontId="107" fillId="0" borderId="0" xfId="10" applyFont="1"/>
    <xf numFmtId="0" fontId="93" fillId="0" borderId="0" xfId="10" applyFont="1" applyFill="1" applyAlignment="1">
      <alignment horizontal="center" wrapText="1"/>
    </xf>
    <xf numFmtId="0" fontId="108" fillId="0" borderId="0" xfId="10" applyFont="1"/>
    <xf numFmtId="0" fontId="109" fillId="0" borderId="59" xfId="0" applyFont="1" applyBorder="1" applyAlignment="1">
      <alignment horizontal="center" vertical="top" wrapText="1"/>
    </xf>
    <xf numFmtId="0" fontId="84" fillId="0" borderId="59" xfId="0" applyFont="1" applyBorder="1" applyAlignment="1">
      <alignment horizontal="center" vertical="top" wrapText="1"/>
    </xf>
    <xf numFmtId="0" fontId="84" fillId="0" borderId="59" xfId="496" applyFont="1" applyFill="1" applyBorder="1" applyAlignment="1">
      <alignment horizontal="center" vertical="top" wrapText="1"/>
    </xf>
    <xf numFmtId="170" fontId="84" fillId="0" borderId="59" xfId="10" applyNumberFormat="1" applyFont="1" applyBorder="1" applyAlignment="1" applyProtection="1">
      <alignment horizontal="center" vertical="top" wrapText="1"/>
      <protection locked="0"/>
    </xf>
    <xf numFmtId="170" fontId="109" fillId="0" borderId="59" xfId="10" applyNumberFormat="1" applyFont="1" applyFill="1" applyBorder="1" applyAlignment="1">
      <alignment horizontal="center" vertical="center" wrapText="1"/>
    </xf>
    <xf numFmtId="0" fontId="109" fillId="0" borderId="59" xfId="10" applyFont="1" applyBorder="1"/>
    <xf numFmtId="0" fontId="109" fillId="0" borderId="59" xfId="10" applyFont="1" applyFill="1" applyBorder="1" applyAlignment="1">
      <alignment vertical="center" wrapText="1"/>
    </xf>
    <xf numFmtId="0" fontId="109" fillId="0" borderId="59" xfId="497" applyFont="1" applyFill="1" applyBorder="1" applyAlignment="1">
      <alignment horizontal="left" vertical="top" wrapText="1"/>
    </xf>
    <xf numFmtId="0" fontId="109" fillId="0" borderId="59" xfId="10" applyFont="1" applyFill="1" applyBorder="1" applyAlignment="1">
      <alignment horizontal="center" vertical="top" wrapText="1"/>
    </xf>
    <xf numFmtId="0" fontId="84" fillId="0" borderId="59" xfId="10" applyFont="1" applyFill="1" applyBorder="1" applyAlignment="1">
      <alignment horizontal="center" vertical="top" wrapText="1"/>
    </xf>
    <xf numFmtId="173" fontId="84" fillId="0" borderId="59" xfId="10" applyNumberFormat="1" applyFont="1" applyBorder="1" applyAlignment="1" applyProtection="1">
      <alignment horizontal="center" vertical="top" wrapText="1"/>
      <protection locked="0"/>
    </xf>
    <xf numFmtId="1" fontId="84" fillId="0" borderId="59" xfId="10" applyNumberFormat="1" applyFont="1" applyBorder="1" applyAlignment="1" applyProtection="1">
      <alignment horizontal="center" vertical="top" wrapText="1"/>
      <protection locked="0"/>
    </xf>
    <xf numFmtId="0" fontId="108" fillId="0" borderId="0" xfId="10" applyFont="1" applyAlignment="1">
      <alignment vertical="top"/>
    </xf>
    <xf numFmtId="170" fontId="109" fillId="0" borderId="59" xfId="10" applyNumberFormat="1" applyFont="1" applyFill="1" applyBorder="1" applyAlignment="1">
      <alignment vertical="center" wrapText="1"/>
    </xf>
    <xf numFmtId="172" fontId="108" fillId="0" borderId="0" xfId="10" applyNumberFormat="1" applyFont="1"/>
    <xf numFmtId="0" fontId="108" fillId="0" borderId="0" xfId="10" applyFont="1" applyAlignment="1">
      <alignment vertical="center"/>
    </xf>
    <xf numFmtId="170" fontId="84" fillId="0" borderId="59" xfId="10" applyNumberFormat="1" applyFont="1" applyBorder="1" applyAlignment="1" applyProtection="1">
      <alignment horizontal="center" vertical="center" wrapText="1"/>
      <protection locked="0"/>
    </xf>
    <xf numFmtId="0" fontId="90" fillId="0" borderId="0" xfId="10" applyFont="1" applyAlignment="1">
      <alignment horizontal="right" vertical="center" wrapText="1"/>
    </xf>
    <xf numFmtId="0" fontId="90" fillId="0" borderId="0" xfId="10" applyFont="1" applyAlignment="1">
      <alignment vertical="center" wrapText="1"/>
    </xf>
    <xf numFmtId="0" fontId="85" fillId="0" borderId="49" xfId="0" applyFont="1" applyBorder="1" applyAlignment="1">
      <alignment horizontal="center" vertical="top" wrapText="1"/>
    </xf>
    <xf numFmtId="0" fontId="28" fillId="0" borderId="49" xfId="0" applyFont="1" applyBorder="1" applyAlignment="1">
      <alignment horizontal="center" vertical="top" wrapText="1"/>
    </xf>
    <xf numFmtId="0" fontId="85" fillId="0" borderId="49" xfId="0" applyFont="1" applyBorder="1" applyAlignment="1">
      <alignment horizontal="center" vertical="center" wrapText="1"/>
    </xf>
    <xf numFmtId="0" fontId="85" fillId="0" borderId="43" xfId="0" applyFont="1" applyBorder="1" applyAlignment="1">
      <alignment horizontal="center" vertical="top" wrapText="1"/>
    </xf>
    <xf numFmtId="0" fontId="90" fillId="0" borderId="0" xfId="0" applyFont="1" applyAlignment="1">
      <alignment horizontal="right" vertical="center" wrapText="1"/>
    </xf>
    <xf numFmtId="0" fontId="90" fillId="0" borderId="0" xfId="0" applyFont="1" applyAlignment="1">
      <alignment horizontal="center" vertical="center" wrapText="1"/>
    </xf>
    <xf numFmtId="0" fontId="98" fillId="0" borderId="0" xfId="0" applyFont="1" applyBorder="1" applyAlignment="1">
      <alignment horizontal="center" wrapText="1"/>
    </xf>
    <xf numFmtId="0" fontId="89" fillId="0" borderId="49" xfId="0" applyFont="1" applyBorder="1" applyAlignment="1">
      <alignment horizontal="center" vertical="top" wrapText="1"/>
    </xf>
    <xf numFmtId="0" fontId="89" fillId="0" borderId="49" xfId="0" applyFont="1" applyBorder="1" applyAlignment="1">
      <alignment horizontal="center" vertical="center" wrapText="1"/>
    </xf>
    <xf numFmtId="49" fontId="89" fillId="0" borderId="37" xfId="0" applyNumberFormat="1" applyFont="1" applyBorder="1" applyAlignment="1">
      <alignment horizontal="center" vertical="top"/>
    </xf>
    <xf numFmtId="49" fontId="89" fillId="0" borderId="46" xfId="0" applyNumberFormat="1" applyFont="1" applyBorder="1" applyAlignment="1">
      <alignment horizontal="center" vertical="top"/>
    </xf>
    <xf numFmtId="49" fontId="89" fillId="0" borderId="42" xfId="0" applyNumberFormat="1" applyFont="1" applyBorder="1" applyAlignment="1">
      <alignment horizontal="center" vertical="top"/>
    </xf>
    <xf numFmtId="49" fontId="89" fillId="0" borderId="14" xfId="0" applyNumberFormat="1" applyFont="1" applyBorder="1" applyAlignment="1">
      <alignment horizontal="center" vertical="top"/>
    </xf>
    <xf numFmtId="49" fontId="89" fillId="0" borderId="36" xfId="0" applyNumberFormat="1" applyFont="1" applyBorder="1" applyAlignment="1">
      <alignment horizontal="center" vertical="top"/>
    </xf>
    <xf numFmtId="49" fontId="89" fillId="0" borderId="43" xfId="0" applyNumberFormat="1" applyFont="1" applyBorder="1" applyAlignment="1">
      <alignment horizontal="center" vertical="top"/>
    </xf>
    <xf numFmtId="0" fontId="89" fillId="0" borderId="36" xfId="0" applyFont="1" applyBorder="1" applyAlignment="1">
      <alignment horizontal="center" vertical="top" wrapText="1"/>
    </xf>
    <xf numFmtId="0" fontId="89" fillId="0" borderId="43" xfId="0" applyFont="1" applyBorder="1" applyAlignment="1">
      <alignment horizontal="center" vertical="top" wrapText="1"/>
    </xf>
    <xf numFmtId="0" fontId="88" fillId="0" borderId="36" xfId="0" applyFont="1" applyBorder="1" applyAlignment="1">
      <alignment horizontal="center" vertical="top" wrapText="1"/>
    </xf>
    <xf numFmtId="0" fontId="88" fillId="0" borderId="43" xfId="0" applyFont="1" applyBorder="1" applyAlignment="1">
      <alignment horizontal="center" vertical="top" wrapText="1"/>
    </xf>
    <xf numFmtId="0" fontId="89" fillId="0" borderId="0" xfId="0" applyFont="1" applyAlignment="1">
      <alignment horizontal="right" vertical="center" wrapText="1"/>
    </xf>
    <xf numFmtId="0" fontId="89" fillId="0" borderId="0" xfId="0" applyFont="1" applyAlignment="1">
      <alignment horizontal="center" vertical="center" wrapText="1"/>
    </xf>
    <xf numFmtId="0" fontId="85" fillId="0" borderId="0" xfId="0" applyFont="1" applyBorder="1" applyAlignment="1">
      <alignment horizontal="center"/>
    </xf>
    <xf numFmtId="0" fontId="90" fillId="0" borderId="37" xfId="0" applyFont="1" applyBorder="1" applyAlignment="1">
      <alignment horizontal="center" vertical="center" textRotation="90" wrapText="1"/>
    </xf>
    <xf numFmtId="0" fontId="90" fillId="0" borderId="42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textRotation="90" wrapText="1"/>
    </xf>
    <xf numFmtId="0" fontId="90" fillId="0" borderId="43" xfId="0" applyFont="1" applyBorder="1" applyAlignment="1">
      <alignment horizontal="center" vertical="center" textRotation="90" wrapText="1"/>
    </xf>
    <xf numFmtId="0" fontId="90" fillId="0" borderId="38" xfId="0" applyFont="1" applyBorder="1" applyAlignment="1">
      <alignment horizontal="center" vertical="center" wrapText="1"/>
    </xf>
    <xf numFmtId="0" fontId="90" fillId="0" borderId="43" xfId="0" applyFont="1" applyBorder="1" applyAlignment="1">
      <alignment horizontal="center" vertical="center" wrapText="1"/>
    </xf>
    <xf numFmtId="0" fontId="90" fillId="0" borderId="39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center" vertical="center" wrapText="1"/>
    </xf>
    <xf numFmtId="0" fontId="90" fillId="0" borderId="41" xfId="0" applyFont="1" applyBorder="1" applyAlignment="1">
      <alignment horizontal="center" vertical="center" wrapText="1"/>
    </xf>
    <xf numFmtId="0" fontId="87" fillId="0" borderId="0" xfId="0" applyFont="1" applyBorder="1" applyAlignment="1">
      <alignment horizontal="left" vertical="top" wrapText="1"/>
    </xf>
    <xf numFmtId="0" fontId="85" fillId="0" borderId="28" xfId="0" applyFont="1" applyBorder="1" applyAlignment="1">
      <alignment horizontal="center" vertical="top" wrapText="1"/>
    </xf>
    <xf numFmtId="0" fontId="84" fillId="0" borderId="49" xfId="0" applyFont="1" applyBorder="1" applyAlignment="1">
      <alignment horizontal="center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87" fillId="0" borderId="0" xfId="0" applyFont="1" applyAlignment="1">
      <alignment horizontal="right" vertical="center" wrapText="1"/>
    </xf>
    <xf numFmtId="0" fontId="28" fillId="0" borderId="31" xfId="0" applyFont="1" applyBorder="1" applyAlignment="1">
      <alignment horizontal="center" vertical="top" wrapText="1"/>
    </xf>
    <xf numFmtId="0" fontId="28" fillId="0" borderId="32" xfId="0" applyFont="1" applyBorder="1" applyAlignment="1">
      <alignment horizontal="center" vertical="top" wrapText="1"/>
    </xf>
    <xf numFmtId="0" fontId="86" fillId="0" borderId="28" xfId="0" applyFont="1" applyFill="1" applyBorder="1" applyAlignment="1">
      <alignment horizontal="left" vertical="top" wrapText="1"/>
    </xf>
    <xf numFmtId="0" fontId="86" fillId="0" borderId="28" xfId="0" applyFont="1" applyBorder="1" applyAlignment="1">
      <alignment horizontal="left" vertical="top" wrapText="1"/>
    </xf>
    <xf numFmtId="0" fontId="87" fillId="0" borderId="0" xfId="0" applyFont="1" applyAlignment="1">
      <alignment horizontal="left" vertical="top" wrapText="1"/>
    </xf>
    <xf numFmtId="0" fontId="100" fillId="0" borderId="34" xfId="0" applyFont="1" applyBorder="1" applyAlignment="1">
      <alignment horizontal="center" vertical="center" wrapText="1"/>
    </xf>
    <xf numFmtId="0" fontId="100" fillId="0" borderId="52" xfId="0" applyFont="1" applyBorder="1" applyAlignment="1">
      <alignment horizontal="center" vertical="center" wrapText="1"/>
    </xf>
    <xf numFmtId="0" fontId="100" fillId="0" borderId="35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top" wrapText="1"/>
    </xf>
    <xf numFmtId="0" fontId="87" fillId="0" borderId="0" xfId="0" applyFont="1" applyAlignment="1">
      <alignment horizontal="center" vertical="top"/>
    </xf>
    <xf numFmtId="0" fontId="87" fillId="0" borderId="0" xfId="0" applyFont="1" applyBorder="1" applyAlignment="1">
      <alignment horizontal="left" vertical="center" wrapText="1"/>
    </xf>
    <xf numFmtId="0" fontId="86" fillId="0" borderId="33" xfId="0" applyFont="1" applyBorder="1" applyAlignment="1">
      <alignment horizontal="center" vertical="top" wrapText="1"/>
    </xf>
    <xf numFmtId="0" fontId="87" fillId="0" borderId="0" xfId="0" applyFont="1" applyAlignment="1">
      <alignment horizontal="center" vertical="center" wrapText="1"/>
    </xf>
    <xf numFmtId="0" fontId="87" fillId="0" borderId="49" xfId="0" applyFont="1" applyBorder="1" applyAlignment="1">
      <alignment horizontal="left" vertical="top" wrapText="1"/>
    </xf>
    <xf numFmtId="0" fontId="100" fillId="0" borderId="53" xfId="0" applyFont="1" applyBorder="1" applyAlignment="1">
      <alignment horizontal="center" vertical="top" wrapText="1"/>
    </xf>
    <xf numFmtId="0" fontId="99" fillId="0" borderId="0" xfId="0" applyFont="1" applyAlignment="1">
      <alignment horizontal="center" vertical="top"/>
    </xf>
    <xf numFmtId="0" fontId="101" fillId="0" borderId="53" xfId="0" applyFont="1" applyBorder="1" applyAlignment="1">
      <alignment horizontal="left" vertical="top" wrapText="1"/>
    </xf>
    <xf numFmtId="0" fontId="99" fillId="0" borderId="0" xfId="0" applyFont="1" applyBorder="1" applyAlignment="1">
      <alignment horizontal="left" vertical="top" wrapText="1"/>
    </xf>
    <xf numFmtId="0" fontId="85" fillId="0" borderId="34" xfId="0" applyFont="1" applyBorder="1" applyAlignment="1">
      <alignment horizontal="center" vertical="top" wrapText="1"/>
    </xf>
    <xf numFmtId="0" fontId="85" fillId="0" borderId="35" xfId="0" applyFont="1" applyBorder="1" applyAlignment="1">
      <alignment horizontal="center" vertical="top" wrapText="1"/>
    </xf>
    <xf numFmtId="0" fontId="28" fillId="0" borderId="0" xfId="0" applyFont="1" applyAlignment="1">
      <alignment horizontal="right" vertical="center" wrapText="1"/>
    </xf>
    <xf numFmtId="0" fontId="86" fillId="0" borderId="28" xfId="0" applyFont="1" applyBorder="1" applyAlignment="1">
      <alignment horizontal="left" vertical="center" wrapText="1"/>
    </xf>
    <xf numFmtId="0" fontId="98" fillId="0" borderId="34" xfId="0" applyFont="1" applyBorder="1" applyAlignment="1">
      <alignment horizontal="center" vertical="top" wrapText="1"/>
    </xf>
    <xf numFmtId="0" fontId="98" fillId="0" borderId="35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86" fillId="0" borderId="34" xfId="0" applyFont="1" applyFill="1" applyBorder="1" applyAlignment="1">
      <alignment horizontal="left" vertical="center" wrapText="1"/>
    </xf>
    <xf numFmtId="0" fontId="86" fillId="0" borderId="35" xfId="0" applyFont="1" applyFill="1" applyBorder="1" applyAlignment="1">
      <alignment horizontal="left" vertical="center" wrapText="1"/>
    </xf>
    <xf numFmtId="0" fontId="90" fillId="0" borderId="59" xfId="496" applyFont="1" applyFill="1" applyBorder="1" applyAlignment="1">
      <alignment horizontal="left" vertical="center" wrapText="1"/>
    </xf>
    <xf numFmtId="0" fontId="87" fillId="0" borderId="59" xfId="496" applyFont="1" applyFill="1" applyBorder="1" applyAlignment="1">
      <alignment horizontal="left" vertical="center" wrapText="1"/>
    </xf>
    <xf numFmtId="0" fontId="84" fillId="0" borderId="59" xfId="496" applyFont="1" applyFill="1" applyBorder="1" applyAlignment="1">
      <alignment horizontal="left" vertical="center" wrapText="1"/>
    </xf>
    <xf numFmtId="0" fontId="90" fillId="0" borderId="0" xfId="10" applyFont="1" applyAlignment="1">
      <alignment horizontal="right" vertical="center" wrapText="1"/>
    </xf>
    <xf numFmtId="0" fontId="90" fillId="0" borderId="0" xfId="496" applyFont="1" applyFill="1" applyAlignment="1">
      <alignment horizontal="center" vertical="center" wrapText="1"/>
    </xf>
    <xf numFmtId="0" fontId="84" fillId="0" borderId="59" xfId="0" applyFont="1" applyBorder="1" applyAlignment="1">
      <alignment horizontal="center" vertical="center" wrapText="1"/>
    </xf>
    <xf numFmtId="0" fontId="84" fillId="0" borderId="59" xfId="0" applyFont="1" applyBorder="1" applyAlignment="1">
      <alignment horizontal="center" vertical="top" wrapText="1"/>
    </xf>
  </cellXfs>
  <cellStyles count="498">
    <cellStyle name=" Verticals" xfId="85"/>
    <cellStyle name="_1_²ÜºÈÆø" xfId="86"/>
    <cellStyle name="_artabyuje" xfId="87"/>
    <cellStyle name="_Sheet2" xfId="88"/>
    <cellStyle name="_Sheet2_2016_Q2" xfId="89"/>
    <cellStyle name="_stamp14-16..." xfId="90"/>
    <cellStyle name="20% - Accent1 2" xfId="15"/>
    <cellStyle name="20% - Accent1 2 2" xfId="91"/>
    <cellStyle name="20% - Accent1 2 3" xfId="92"/>
    <cellStyle name="20% - Accent2 2" xfId="16"/>
    <cellStyle name="20% - Accent2 2 2" xfId="93"/>
    <cellStyle name="20% - Accent2 2 3" xfId="94"/>
    <cellStyle name="20% - Accent3 2" xfId="17"/>
    <cellStyle name="20% - Accent3 2 2" xfId="95"/>
    <cellStyle name="20% - Accent3 2 3" xfId="96"/>
    <cellStyle name="20% - Accent4 2" xfId="18"/>
    <cellStyle name="20% - Accent4 2 2" xfId="97"/>
    <cellStyle name="20% - Accent4 2 3" xfId="98"/>
    <cellStyle name="20% - Accent5 2" xfId="19"/>
    <cellStyle name="20% - Accent5 2 2" xfId="99"/>
    <cellStyle name="20% - Accent5 2 3" xfId="100"/>
    <cellStyle name="20% - Accent6 2" xfId="20"/>
    <cellStyle name="20% - Accent6 2 2" xfId="101"/>
    <cellStyle name="20% - Accent6 2 3" xfId="102"/>
    <cellStyle name="40% - Accent1 2" xfId="21"/>
    <cellStyle name="40% - Accent1 2 2" xfId="103"/>
    <cellStyle name="40% - Accent1 2 3" xfId="104"/>
    <cellStyle name="40% - Accent2 2" xfId="22"/>
    <cellStyle name="40% - Accent2 2 2" xfId="105"/>
    <cellStyle name="40% - Accent2 2 3" xfId="106"/>
    <cellStyle name="40% - Accent3 2" xfId="23"/>
    <cellStyle name="40% - Accent3 2 2" xfId="107"/>
    <cellStyle name="40% - Accent3 2 3" xfId="108"/>
    <cellStyle name="40% - Accent4 2" xfId="24"/>
    <cellStyle name="40% - Accent4 2 2" xfId="109"/>
    <cellStyle name="40% - Accent4 2 3" xfId="110"/>
    <cellStyle name="40% - Accent5 2" xfId="25"/>
    <cellStyle name="40% - Accent5 2 2" xfId="111"/>
    <cellStyle name="40% - Accent5 2 3" xfId="112"/>
    <cellStyle name="40% - Accent6 2" xfId="26"/>
    <cellStyle name="40% - Accent6 2 2" xfId="113"/>
    <cellStyle name="40% - Accent6 2 3" xfId="114"/>
    <cellStyle name="60% - Accent1 2" xfId="27"/>
    <cellStyle name="60% - Accent1 2 2" xfId="115"/>
    <cellStyle name="60% - Accent1 2 3" xfId="116"/>
    <cellStyle name="60% - Accent2 2" xfId="28"/>
    <cellStyle name="60% - Accent2 2 2" xfId="117"/>
    <cellStyle name="60% - Accent2 2 3" xfId="118"/>
    <cellStyle name="60% - Accent3 2" xfId="29"/>
    <cellStyle name="60% - Accent3 2 2" xfId="119"/>
    <cellStyle name="60% - Accent3 2 3" xfId="120"/>
    <cellStyle name="60% - Accent4 2" xfId="30"/>
    <cellStyle name="60% - Accent4 2 2" xfId="121"/>
    <cellStyle name="60% - Accent4 2 3" xfId="122"/>
    <cellStyle name="60% - Accent5 2" xfId="31"/>
    <cellStyle name="60% - Accent5 2 2" xfId="123"/>
    <cellStyle name="60% - Accent5 2 3" xfId="124"/>
    <cellStyle name="60% - Accent6 2" xfId="32"/>
    <cellStyle name="60% - Accent6 2 2" xfId="125"/>
    <cellStyle name="60% - Accent6 2 3" xfId="126"/>
    <cellStyle name="Accent1 - 20%" xfId="127"/>
    <cellStyle name="Accent1 - 40%" xfId="128"/>
    <cellStyle name="Accent1 - 60%" xfId="129"/>
    <cellStyle name="Accent1 10" xfId="130"/>
    <cellStyle name="Accent1 11" xfId="131"/>
    <cellStyle name="Accent1 12" xfId="132"/>
    <cellStyle name="Accent1 13" xfId="133"/>
    <cellStyle name="Accent1 14" xfId="134"/>
    <cellStyle name="Accent1 2" xfId="33"/>
    <cellStyle name="Accent1 2 2" xfId="135"/>
    <cellStyle name="Accent1 2 3" xfId="136"/>
    <cellStyle name="Accent1 3" xfId="137"/>
    <cellStyle name="Accent1 4" xfId="138"/>
    <cellStyle name="Accent1 5" xfId="139"/>
    <cellStyle name="Accent1 6" xfId="140"/>
    <cellStyle name="Accent1 7" xfId="141"/>
    <cellStyle name="Accent1 8" xfId="142"/>
    <cellStyle name="Accent1 9" xfId="143"/>
    <cellStyle name="Accent2 - 20%" xfId="144"/>
    <cellStyle name="Accent2 - 40%" xfId="145"/>
    <cellStyle name="Accent2 - 60%" xfId="146"/>
    <cellStyle name="Accent2 10" xfId="147"/>
    <cellStyle name="Accent2 11" xfId="148"/>
    <cellStyle name="Accent2 12" xfId="149"/>
    <cellStyle name="Accent2 13" xfId="150"/>
    <cellStyle name="Accent2 14" xfId="151"/>
    <cellStyle name="Accent2 2" xfId="34"/>
    <cellStyle name="Accent2 2 2" xfId="152"/>
    <cellStyle name="Accent2 2 3" xfId="153"/>
    <cellStyle name="Accent2 3" xfId="154"/>
    <cellStyle name="Accent2 4" xfId="155"/>
    <cellStyle name="Accent2 5" xfId="156"/>
    <cellStyle name="Accent2 6" xfId="157"/>
    <cellStyle name="Accent2 7" xfId="158"/>
    <cellStyle name="Accent2 8" xfId="159"/>
    <cellStyle name="Accent2 9" xfId="160"/>
    <cellStyle name="Accent3 - 20%" xfId="161"/>
    <cellStyle name="Accent3 - 40%" xfId="162"/>
    <cellStyle name="Accent3 - 60%" xfId="163"/>
    <cellStyle name="Accent3 10" xfId="164"/>
    <cellStyle name="Accent3 11" xfId="165"/>
    <cellStyle name="Accent3 12" xfId="166"/>
    <cellStyle name="Accent3 13" xfId="167"/>
    <cellStyle name="Accent3 14" xfId="168"/>
    <cellStyle name="Accent3 2" xfId="35"/>
    <cellStyle name="Accent3 2 2" xfId="169"/>
    <cellStyle name="Accent3 2 3" xfId="170"/>
    <cellStyle name="Accent3 3" xfId="171"/>
    <cellStyle name="Accent3 4" xfId="172"/>
    <cellStyle name="Accent3 5" xfId="173"/>
    <cellStyle name="Accent3 6" xfId="174"/>
    <cellStyle name="Accent3 7" xfId="175"/>
    <cellStyle name="Accent3 8" xfId="176"/>
    <cellStyle name="Accent3 9" xfId="177"/>
    <cellStyle name="Accent4 - 20%" xfId="178"/>
    <cellStyle name="Accent4 - 40%" xfId="179"/>
    <cellStyle name="Accent4 - 60%" xfId="180"/>
    <cellStyle name="Accent4 10" xfId="181"/>
    <cellStyle name="Accent4 11" xfId="182"/>
    <cellStyle name="Accent4 12" xfId="183"/>
    <cellStyle name="Accent4 13" xfId="184"/>
    <cellStyle name="Accent4 14" xfId="185"/>
    <cellStyle name="Accent4 2" xfId="36"/>
    <cellStyle name="Accent4 2 2" xfId="186"/>
    <cellStyle name="Accent4 2 3" xfId="187"/>
    <cellStyle name="Accent4 3" xfId="188"/>
    <cellStyle name="Accent4 4" xfId="189"/>
    <cellStyle name="Accent4 5" xfId="190"/>
    <cellStyle name="Accent4 6" xfId="191"/>
    <cellStyle name="Accent4 7" xfId="192"/>
    <cellStyle name="Accent4 8" xfId="193"/>
    <cellStyle name="Accent4 9" xfId="194"/>
    <cellStyle name="Accent5 - 20%" xfId="195"/>
    <cellStyle name="Accent5 - 40%" xfId="196"/>
    <cellStyle name="Accent5 - 60%" xfId="197"/>
    <cellStyle name="Accent5 10" xfId="198"/>
    <cellStyle name="Accent5 11" xfId="199"/>
    <cellStyle name="Accent5 12" xfId="200"/>
    <cellStyle name="Accent5 13" xfId="201"/>
    <cellStyle name="Accent5 14" xfId="202"/>
    <cellStyle name="Accent5 2" xfId="37"/>
    <cellStyle name="Accent5 2 2" xfId="203"/>
    <cellStyle name="Accent5 2 3" xfId="204"/>
    <cellStyle name="Accent5 3" xfId="205"/>
    <cellStyle name="Accent5 4" xfId="206"/>
    <cellStyle name="Accent5 5" xfId="207"/>
    <cellStyle name="Accent5 6" xfId="208"/>
    <cellStyle name="Accent5 7" xfId="209"/>
    <cellStyle name="Accent5 8" xfId="210"/>
    <cellStyle name="Accent5 9" xfId="211"/>
    <cellStyle name="Accent6 - 20%" xfId="212"/>
    <cellStyle name="Accent6 - 40%" xfId="213"/>
    <cellStyle name="Accent6 - 60%" xfId="214"/>
    <cellStyle name="Accent6 10" xfId="215"/>
    <cellStyle name="Accent6 11" xfId="216"/>
    <cellStyle name="Accent6 12" xfId="217"/>
    <cellStyle name="Accent6 13" xfId="218"/>
    <cellStyle name="Accent6 14" xfId="219"/>
    <cellStyle name="Accent6 2" xfId="38"/>
    <cellStyle name="Accent6 2 2" xfId="220"/>
    <cellStyle name="Accent6 2 3" xfId="221"/>
    <cellStyle name="Accent6 3" xfId="222"/>
    <cellStyle name="Accent6 4" xfId="223"/>
    <cellStyle name="Accent6 5" xfId="224"/>
    <cellStyle name="Accent6 6" xfId="225"/>
    <cellStyle name="Accent6 7" xfId="226"/>
    <cellStyle name="Accent6 8" xfId="227"/>
    <cellStyle name="Accent6 9" xfId="228"/>
    <cellStyle name="al_laroux_7_laroux_1_²ðò²Ê´²ÜÎ" xfId="229"/>
    <cellStyle name="Bad 2" xfId="39"/>
    <cellStyle name="Bad 2 2" xfId="230"/>
    <cellStyle name="Bad 2 3" xfId="231"/>
    <cellStyle name="Body" xfId="232"/>
    <cellStyle name="Calculation 2" xfId="40"/>
    <cellStyle name="Calculation 2 2" xfId="79"/>
    <cellStyle name="Calculation 2 2 2" xfId="484"/>
    <cellStyle name="Calculation 2 3" xfId="233"/>
    <cellStyle name="Calculation 2 3 2" xfId="492"/>
    <cellStyle name="Calculation 2 4" xfId="481"/>
    <cellStyle name="Check Cell 2" xfId="41"/>
    <cellStyle name="Check Cell 2 2" xfId="234"/>
    <cellStyle name="Check Cell 2 3" xfId="235"/>
    <cellStyle name="Comma [0] 2" xfId="236"/>
    <cellStyle name="Comma [0] 3" xfId="237"/>
    <cellStyle name="Comma 10" xfId="238"/>
    <cellStyle name="Comma 11" xfId="239"/>
    <cellStyle name="Comma 12" xfId="240"/>
    <cellStyle name="Comma 13" xfId="241"/>
    <cellStyle name="Comma 14" xfId="242"/>
    <cellStyle name="Comma 15" xfId="243"/>
    <cellStyle name="Comma 16" xfId="244"/>
    <cellStyle name="Comma 17" xfId="245"/>
    <cellStyle name="Comma 18" xfId="246"/>
    <cellStyle name="Comma 19" xfId="247"/>
    <cellStyle name="Comma 2" xfId="2"/>
    <cellStyle name="Comma 2 2" xfId="6"/>
    <cellStyle name="Comma 2 2 2" xfId="42"/>
    <cellStyle name="Comma 2 2 3" xfId="248"/>
    <cellStyle name="Comma 2 2 4" xfId="249"/>
    <cellStyle name="Comma 2 2 5" xfId="250"/>
    <cellStyle name="Comma 2 2 6" xfId="251"/>
    <cellStyle name="Comma 2 3" xfId="9"/>
    <cellStyle name="Comma 2 3 2" xfId="252"/>
    <cellStyle name="Comma 2 3 3" xfId="253"/>
    <cellStyle name="Comma 2 4" xfId="254"/>
    <cellStyle name="Comma 2 4 2" xfId="255"/>
    <cellStyle name="Comma 2 5" xfId="256"/>
    <cellStyle name="Comma 2 6" xfId="257"/>
    <cellStyle name="Comma 20" xfId="258"/>
    <cellStyle name="Comma 21" xfId="259"/>
    <cellStyle name="Comma 22" xfId="260"/>
    <cellStyle name="Comma 23" xfId="261"/>
    <cellStyle name="Comma 24" xfId="262"/>
    <cellStyle name="Comma 25" xfId="263"/>
    <cellStyle name="Comma 26" xfId="264"/>
    <cellStyle name="Comma 27" xfId="265"/>
    <cellStyle name="Comma 28" xfId="266"/>
    <cellStyle name="Comma 29" xfId="267"/>
    <cellStyle name="Comma 3" xfId="5"/>
    <cellStyle name="Comma 3 2" xfId="43"/>
    <cellStyle name="Comma 3 3" xfId="268"/>
    <cellStyle name="Comma 3 3 2" xfId="269"/>
    <cellStyle name="Comma 3 3 3" xfId="270"/>
    <cellStyle name="Comma 3 4" xfId="271"/>
    <cellStyle name="Comma 3 5" xfId="272"/>
    <cellStyle name="Comma 30" xfId="273"/>
    <cellStyle name="Comma 31" xfId="274"/>
    <cellStyle name="Comma 4" xfId="8"/>
    <cellStyle name="Comma 4 2" xfId="275"/>
    <cellStyle name="Comma 4 3" xfId="276"/>
    <cellStyle name="Comma 4 4" xfId="277"/>
    <cellStyle name="Comma 5" xfId="278"/>
    <cellStyle name="Comma 5 2" xfId="279"/>
    <cellStyle name="Comma 5 3" xfId="280"/>
    <cellStyle name="Comma 5 4" xfId="281"/>
    <cellStyle name="Comma 6" xfId="73"/>
    <cellStyle name="Comma 6 2" xfId="282"/>
    <cellStyle name="Comma 7" xfId="283"/>
    <cellStyle name="Comma 7 2" xfId="284"/>
    <cellStyle name="Comma 7 3" xfId="285"/>
    <cellStyle name="Comma 7 4" xfId="286"/>
    <cellStyle name="Comma 8" xfId="287"/>
    <cellStyle name="Comma 9" xfId="74"/>
    <cellStyle name="Currency 2" xfId="288"/>
    <cellStyle name="Dezimal [0]_laroux" xfId="289"/>
    <cellStyle name="Dezimal_laroux" xfId="290"/>
    <cellStyle name="Emphasis 1" xfId="291"/>
    <cellStyle name="Emphasis 2" xfId="292"/>
    <cellStyle name="Emphasis 3" xfId="293"/>
    <cellStyle name="Euro" xfId="294"/>
    <cellStyle name="Explanatory Text 2" xfId="44"/>
    <cellStyle name="Explanatory Text 2 2" xfId="295"/>
    <cellStyle name="Explanatory Text 2 3" xfId="296"/>
    <cellStyle name="Good 2" xfId="45"/>
    <cellStyle name="Good 2 2" xfId="297"/>
    <cellStyle name="Good 2 3" xfId="298"/>
    <cellStyle name="Heading 1 2" xfId="46"/>
    <cellStyle name="Heading 1 2 2" xfId="299"/>
    <cellStyle name="Heading 1 2 3" xfId="300"/>
    <cellStyle name="Heading 2 2" xfId="47"/>
    <cellStyle name="Heading 2 2 2" xfId="301"/>
    <cellStyle name="Heading 2 2 3" xfId="302"/>
    <cellStyle name="Heading 3 2" xfId="48"/>
    <cellStyle name="Heading 3 2 2" xfId="303"/>
    <cellStyle name="Heading 3 2 3" xfId="304"/>
    <cellStyle name="Heading 4 2" xfId="49"/>
    <cellStyle name="Heading 4 2 2" xfId="305"/>
    <cellStyle name="Heading 4 2 3" xfId="306"/>
    <cellStyle name="Hyperlink 2" xfId="307"/>
    <cellStyle name="Hyperlink 3" xfId="308"/>
    <cellStyle name="Îáû÷íûé_AMD" xfId="309"/>
    <cellStyle name="Input 2" xfId="50"/>
    <cellStyle name="Input 2 2" xfId="80"/>
    <cellStyle name="Input 2 2 2" xfId="493"/>
    <cellStyle name="Input 2 3" xfId="310"/>
    <cellStyle name="Input 2 3 2" xfId="495"/>
    <cellStyle name="Input 2 4" xfId="488"/>
    <cellStyle name="KPMG Heading 1" xfId="311"/>
    <cellStyle name="KPMG Heading 2" xfId="312"/>
    <cellStyle name="KPMG Heading 3" xfId="313"/>
    <cellStyle name="KPMG Heading 4" xfId="314"/>
    <cellStyle name="KPMG Normal" xfId="315"/>
    <cellStyle name="KPMG Normal Text" xfId="316"/>
    <cellStyle name="KPMG Normal_123" xfId="317"/>
    <cellStyle name="Linked Cell 2" xfId="51"/>
    <cellStyle name="Linked Cell 2 2" xfId="318"/>
    <cellStyle name="Linked Cell 2 3" xfId="319"/>
    <cellStyle name="Milliers [0]_laroux" xfId="320"/>
    <cellStyle name="Milliers_laroux" xfId="321"/>
    <cellStyle name="Neutral 2" xfId="12"/>
    <cellStyle name="Neutral 2 2" xfId="322"/>
    <cellStyle name="Neutral 2 3" xfId="323"/>
    <cellStyle name="Neutral 3" xfId="52"/>
    <cellStyle name="no dec" xfId="324"/>
    <cellStyle name="Normal" xfId="0" builtinId="0"/>
    <cellStyle name="Normal - Style1" xfId="325"/>
    <cellStyle name="Normal 10" xfId="75"/>
    <cellStyle name="Normal 10 2" xfId="326"/>
    <cellStyle name="Normal 10 3" xfId="327"/>
    <cellStyle name="Normal 11" xfId="328"/>
    <cellStyle name="Normal 11 2" xfId="329"/>
    <cellStyle name="Normal 11 3" xfId="330"/>
    <cellStyle name="Normal 12" xfId="76"/>
    <cellStyle name="Normal 12 2" xfId="331"/>
    <cellStyle name="Normal 12 3" xfId="332"/>
    <cellStyle name="Normal 13" xfId="333"/>
    <cellStyle name="Normal 13 2" xfId="334"/>
    <cellStyle name="Normal 14" xfId="335"/>
    <cellStyle name="Normal 14 2" xfId="336"/>
    <cellStyle name="Normal 14 3" xfId="337"/>
    <cellStyle name="Normal 15" xfId="338"/>
    <cellStyle name="Normal 15 2" xfId="339"/>
    <cellStyle name="Normal 15 3" xfId="340"/>
    <cellStyle name="Normal 16" xfId="341"/>
    <cellStyle name="Normal 16 2" xfId="342"/>
    <cellStyle name="Normal 16 3" xfId="343"/>
    <cellStyle name="Normal 17" xfId="344"/>
    <cellStyle name="Normal 17 2" xfId="345"/>
    <cellStyle name="Normal 17 3" xfId="346"/>
    <cellStyle name="Normal 18" xfId="347"/>
    <cellStyle name="Normal 18 2" xfId="348"/>
    <cellStyle name="Normal 19" xfId="349"/>
    <cellStyle name="Normal 2" xfId="1"/>
    <cellStyle name="Normal 2 10" xfId="350"/>
    <cellStyle name="Normal 2 11" xfId="351"/>
    <cellStyle name="Normal 2 12" xfId="352"/>
    <cellStyle name="Normal 2 2" xfId="53"/>
    <cellStyle name="Normal 2 2 2" xfId="70"/>
    <cellStyle name="Normal 2 2 3" xfId="353"/>
    <cellStyle name="Normal 2 2 4" xfId="354"/>
    <cellStyle name="Normal 2 3" xfId="54"/>
    <cellStyle name="Normal 2 3 2" xfId="355"/>
    <cellStyle name="Normal 2 3 2 2" xfId="356"/>
    <cellStyle name="Normal 2 3 3" xfId="357"/>
    <cellStyle name="Normal 2 3 4" xfId="358"/>
    <cellStyle name="Normal 2 4" xfId="77"/>
    <cellStyle name="Normal 2 4 2" xfId="359"/>
    <cellStyle name="Normal 2 4 3" xfId="360"/>
    <cellStyle name="Normal 2 5" xfId="361"/>
    <cellStyle name="Normal 2 5 2" xfId="362"/>
    <cellStyle name="Normal 2 5 3" xfId="363"/>
    <cellStyle name="Normal 2 6" xfId="364"/>
    <cellStyle name="Normal 2 6 2" xfId="365"/>
    <cellStyle name="Normal 2 6 3" xfId="366"/>
    <cellStyle name="Normal 2 7" xfId="367"/>
    <cellStyle name="Normal 2 8" xfId="368"/>
    <cellStyle name="Normal 2 9" xfId="369"/>
    <cellStyle name="Normal 2_MOLSI 2009-2011 MTEF Axjusak 3_new_Final" xfId="370"/>
    <cellStyle name="Normal 20" xfId="371"/>
    <cellStyle name="Normal 21" xfId="372"/>
    <cellStyle name="Normal 22" xfId="373"/>
    <cellStyle name="Normal 23" xfId="374"/>
    <cellStyle name="Normal 24" xfId="375"/>
    <cellStyle name="Normal 25" xfId="376"/>
    <cellStyle name="Normal 26" xfId="377"/>
    <cellStyle name="Normal 27" xfId="378"/>
    <cellStyle name="Normal 28" xfId="379"/>
    <cellStyle name="Normal 29" xfId="380"/>
    <cellStyle name="Normal 3" xfId="4"/>
    <cellStyle name="Normal 3 2" xfId="10"/>
    <cellStyle name="Normal 3 2 2" xfId="55"/>
    <cellStyle name="Normal 3 2 3" xfId="381"/>
    <cellStyle name="Normal 3 2 4" xfId="382"/>
    <cellStyle name="Normal 3 2 5" xfId="383"/>
    <cellStyle name="Normal 3 2 6" xfId="384"/>
    <cellStyle name="Normal 3 3" xfId="385"/>
    <cellStyle name="Normal 3 3 2" xfId="386"/>
    <cellStyle name="Normal 3 3 3" xfId="387"/>
    <cellStyle name="Normal 3 4" xfId="388"/>
    <cellStyle name="Normal 3 5" xfId="389"/>
    <cellStyle name="Normal 3_HavelvacN2axjusakN3" xfId="13"/>
    <cellStyle name="Normal 30" xfId="390"/>
    <cellStyle name="Normal 31" xfId="391"/>
    <cellStyle name="Normal 32" xfId="392"/>
    <cellStyle name="Normal 33" xfId="393"/>
    <cellStyle name="Normal 34" xfId="394"/>
    <cellStyle name="Normal 35" xfId="395"/>
    <cellStyle name="Normal 36" xfId="396"/>
    <cellStyle name="Normal 37" xfId="397"/>
    <cellStyle name="Normal 374" xfId="398"/>
    <cellStyle name="Normal 374 2" xfId="399"/>
    <cellStyle name="Normal 38" xfId="400"/>
    <cellStyle name="Normal 39" xfId="401"/>
    <cellStyle name="Normal 4" xfId="7"/>
    <cellStyle name="Normal 4 2" xfId="11"/>
    <cellStyle name="Normal 4 2 2" xfId="402"/>
    <cellStyle name="Normal 4 3" xfId="403"/>
    <cellStyle name="Normal 4 4" xfId="404"/>
    <cellStyle name="Normal 4 5" xfId="405"/>
    <cellStyle name="Normal 40" xfId="406"/>
    <cellStyle name="Normal 41" xfId="407"/>
    <cellStyle name="Normal 42" xfId="408"/>
    <cellStyle name="Normal 43" xfId="409"/>
    <cellStyle name="Normal 5" xfId="14"/>
    <cellStyle name="Normal 5 2" xfId="56"/>
    <cellStyle name="Normal 5 2 2" xfId="410"/>
    <cellStyle name="Normal 5 3" xfId="78"/>
    <cellStyle name="Normal 5 4" xfId="411"/>
    <cellStyle name="Normal 5 5" xfId="412"/>
    <cellStyle name="Normal 54" xfId="413"/>
    <cellStyle name="Normal 54 2" xfId="414"/>
    <cellStyle name="Normal 54 3" xfId="415"/>
    <cellStyle name="Normal 6" xfId="57"/>
    <cellStyle name="Normal 6 2" xfId="416"/>
    <cellStyle name="Normal 6 2 2" xfId="417"/>
    <cellStyle name="Normal 6 2 3" xfId="418"/>
    <cellStyle name="Normal 6 3" xfId="419"/>
    <cellStyle name="Normal 6 4" xfId="420"/>
    <cellStyle name="Normal 6 5" xfId="421"/>
    <cellStyle name="Normal 7" xfId="58"/>
    <cellStyle name="Normal 7 2" xfId="422"/>
    <cellStyle name="Normal 7 3" xfId="423"/>
    <cellStyle name="Normal 7 4" xfId="424"/>
    <cellStyle name="Normal 78" xfId="425"/>
    <cellStyle name="Normal 78 2" xfId="426"/>
    <cellStyle name="Normal 8" xfId="69"/>
    <cellStyle name="Normal 8 2" xfId="427"/>
    <cellStyle name="Normal 8 3" xfId="428"/>
    <cellStyle name="Normal 9" xfId="72"/>
    <cellStyle name="Normal 9 2" xfId="429"/>
    <cellStyle name="Normal 9 3" xfId="430"/>
    <cellStyle name="Normal_01.01.01-Naxarar bnapah" xfId="497"/>
    <cellStyle name="Normal_General 17.02.04 2" xfId="496"/>
    <cellStyle name="Note 2" xfId="59"/>
    <cellStyle name="Note 2 2" xfId="81"/>
    <cellStyle name="Note 2 2 2" xfId="489"/>
    <cellStyle name="Note 2 3" xfId="431"/>
    <cellStyle name="Note 2 3 2" xfId="494"/>
    <cellStyle name="Note 2 4" xfId="490"/>
    <cellStyle name="Note 3" xfId="432"/>
    <cellStyle name="Note 3 2" xfId="433"/>
    <cellStyle name="Note 3 3" xfId="434"/>
    <cellStyle name="Note 3 3 2" xfId="479"/>
    <cellStyle name="Note 3 4" xfId="482"/>
    <cellStyle name="Output 2" xfId="60"/>
    <cellStyle name="Output 2 2" xfId="82"/>
    <cellStyle name="Output 2 2 2" xfId="480"/>
    <cellStyle name="Output 2 3" xfId="435"/>
    <cellStyle name="Output 2 3 2" xfId="487"/>
    <cellStyle name="Output 2 4" xfId="491"/>
    <cellStyle name="Percent 2" xfId="3"/>
    <cellStyle name="Percent 2 2" xfId="436"/>
    <cellStyle name="Percent 2 2 2" xfId="437"/>
    <cellStyle name="Percent 2 2 3" xfId="438"/>
    <cellStyle name="Percent 2 3" xfId="439"/>
    <cellStyle name="Percent 2 4" xfId="440"/>
    <cellStyle name="Percent 2 5" xfId="441"/>
    <cellStyle name="Percent 3" xfId="442"/>
    <cellStyle name="Percent 3 2" xfId="443"/>
    <cellStyle name="Percent 3 3" xfId="444"/>
    <cellStyle name="Percent 3 4" xfId="445"/>
    <cellStyle name="Percent 3 5" xfId="446"/>
    <cellStyle name="Percent 4" xfId="447"/>
    <cellStyle name="Percent 4 2" xfId="448"/>
    <cellStyle name="Percent 4 2 2" xfId="449"/>
    <cellStyle name="Percent 4 2 3" xfId="450"/>
    <cellStyle name="Percent 5" xfId="451"/>
    <cellStyle name="Percent 5 2" xfId="452"/>
    <cellStyle name="Percent 6" xfId="453"/>
    <cellStyle name="Publication" xfId="454"/>
    <cellStyle name="Sheet Title" xfId="455"/>
    <cellStyle name="SN_241" xfId="71"/>
    <cellStyle name="SN_b" xfId="478"/>
    <cellStyle name="SN_it" xfId="477"/>
    <cellStyle name="Standard_laroux" xfId="456"/>
    <cellStyle name="Style 1" xfId="61"/>
    <cellStyle name="Style 1 2" xfId="62"/>
    <cellStyle name="Style 1 2 2" xfId="457"/>
    <cellStyle name="Style 1 3 2" xfId="458"/>
    <cellStyle name="Style 1_verchnakan_ax21-25_2018" xfId="63"/>
    <cellStyle name="Style 2" xfId="459"/>
    <cellStyle name="Title 2" xfId="64"/>
    <cellStyle name="Total 2" xfId="65"/>
    <cellStyle name="Total 2 2" xfId="83"/>
    <cellStyle name="Total 2 2 2" xfId="485"/>
    <cellStyle name="Total 2 3" xfId="460"/>
    <cellStyle name="Total 2 3 2" xfId="486"/>
    <cellStyle name="Total 2 4" xfId="483"/>
    <cellStyle name="ux" xfId="461"/>
    <cellStyle name="Währung [0]_laroux" xfId="462"/>
    <cellStyle name="Währung_laroux" xfId="463"/>
    <cellStyle name="Warning Text 2" xfId="66"/>
    <cellStyle name="Warning Text 2 2" xfId="464"/>
    <cellStyle name="Warning Text 2 3" xfId="465"/>
    <cellStyle name="Беззащитный" xfId="466"/>
    <cellStyle name="Защитный" xfId="467"/>
    <cellStyle name="Обычный 2" xfId="67"/>
    <cellStyle name="Обычный 2 2" xfId="68"/>
    <cellStyle name="Обычный 2 3" xfId="468"/>
    <cellStyle name="Обычный 3" xfId="84"/>
    <cellStyle name="Стиль 1" xfId="469"/>
    <cellStyle name="Стиль 1 2 2" xfId="470"/>
    <cellStyle name="Стиль 1 2 3" xfId="471"/>
    <cellStyle name="Финансовый 2" xfId="472"/>
    <cellStyle name="Финансовый 2 2" xfId="473"/>
    <cellStyle name="Финансовый 2 3" xfId="474"/>
    <cellStyle name="Финансовый 3" xfId="475"/>
    <cellStyle name="Финансовый 4" xfId="47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gran1\FINPROG\2003\Finprog\2002\Med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prog\2017\4\Finprog_annual_2017_MTEF30.03-activ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ekh\monetary%20pol\cashflow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C"/>
      <sheetName val="Variables"/>
      <sheetName val="Summary"/>
      <sheetName val="RealExo"/>
      <sheetName val="Real"/>
      <sheetName val="Real%"/>
      <sheetName val="FisRevExo"/>
      <sheetName val="FisExpExo"/>
      <sheetName val="Fiscal"/>
      <sheetName val="Fis-Debt"/>
      <sheetName val="BoPexo"/>
      <sheetName val="BoP"/>
      <sheetName val="ExtDebt"/>
      <sheetName val="NFA"/>
      <sheetName val="MonExo"/>
      <sheetName val="Money"/>
      <sheetName val="CBT"/>
      <sheetName val="Agr"/>
      <sheetName val="constr"/>
      <sheetName val="Services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 "/>
      <sheetName val="Summary comparable GDP"/>
      <sheetName val="GDP2001-2030"/>
      <sheetName val="N"/>
      <sheetName val="R &amp; Def"/>
      <sheetName val="BOP"/>
      <sheetName val="BOP 1"/>
      <sheetName val="BoP a&amp;v"/>
      <sheetName val="Cashflow"/>
      <sheetName val="FOF_New"/>
      <sheetName val="CPI"/>
      <sheetName val="RM"/>
      <sheetName val="BM"/>
      <sheetName val="Fiscal-state"/>
      <sheetName val="Fiscal"/>
      <sheetName val=" Debt"/>
      <sheetName val="GDP sectors"/>
      <sheetName val="Employment"/>
      <sheetName val="GDP per capita"/>
      <sheetName val="Hel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IMF"/>
      <sheetName val="Cashflow"/>
      <sheetName val="BP"/>
      <sheetName val="Finprog"/>
    </sheetNames>
    <sheetDataSet>
      <sheetData sheetId="0" refreshError="1"/>
      <sheetData sheetId="1" refreshError="1">
        <row r="32">
          <cell r="A32" t="str">
            <v>Other conversions</v>
          </cell>
          <cell r="B32" t="str">
            <v>²ÛÉ ÷áË³ñÏáõÙÝ»ñ</v>
          </cell>
          <cell r="C32" t="str">
            <v>Other conversions</v>
          </cell>
          <cell r="K32">
            <v>-23.14</v>
          </cell>
          <cell r="L32">
            <v>6.3310000000000004</v>
          </cell>
          <cell r="M32">
            <v>5.2109999999999799</v>
          </cell>
          <cell r="N32">
            <v>8.6999999999999993</v>
          </cell>
          <cell r="O32">
            <v>61.99</v>
          </cell>
          <cell r="P32">
            <v>82.231999999999985</v>
          </cell>
          <cell r="Q32">
            <v>5.3877699999999997</v>
          </cell>
          <cell r="R32">
            <v>-16.315000000000001</v>
          </cell>
          <cell r="S32">
            <v>9.4522200000000005</v>
          </cell>
          <cell r="T32">
            <v>20.488</v>
          </cell>
          <cell r="U32">
            <v>19.012989999999999</v>
          </cell>
          <cell r="V32">
            <v>-30.590290312111961</v>
          </cell>
          <cell r="W32">
            <v>-2.1941556250004624</v>
          </cell>
          <cell r="X32">
            <v>-1.60879860859963</v>
          </cell>
          <cell r="Y32">
            <v>-10.456</v>
          </cell>
          <cell r="Z32">
            <v>-44.849244545712054</v>
          </cell>
          <cell r="AE32">
            <v>0</v>
          </cell>
          <cell r="AF32">
            <v>-10</v>
          </cell>
          <cell r="AG32">
            <v>-10</v>
          </cell>
          <cell r="AH32">
            <v>-10</v>
          </cell>
        </row>
        <row r="33">
          <cell r="A33" t="str">
            <v>Interventions</v>
          </cell>
          <cell r="B33" t="str">
            <v>ÆÝï»ñí»ÝóÇ³Ý»ñ</v>
          </cell>
          <cell r="C33" t="str">
            <v>Interventions</v>
          </cell>
          <cell r="K33">
            <v>-33.4</v>
          </cell>
          <cell r="L33">
            <v>-10.425000000000001</v>
          </cell>
          <cell r="M33">
            <v>-5.875</v>
          </cell>
          <cell r="N33">
            <v>-8.68</v>
          </cell>
          <cell r="O33">
            <v>-19.512</v>
          </cell>
          <cell r="P33">
            <v>-44.492000000000004</v>
          </cell>
          <cell r="Q33">
            <v>-12</v>
          </cell>
          <cell r="R33">
            <v>3.7789999999999999</v>
          </cell>
          <cell r="S33">
            <v>3.3769999999999998</v>
          </cell>
          <cell r="T33">
            <v>-37.469000000000001</v>
          </cell>
          <cell r="U33">
            <v>-42.313000000000002</v>
          </cell>
          <cell r="V33">
            <v>-4.1749999999999998</v>
          </cell>
          <cell r="W33">
            <v>-0.1</v>
          </cell>
          <cell r="X33">
            <v>-2.65</v>
          </cell>
          <cell r="Y33">
            <v>-0.65696600000000005</v>
          </cell>
          <cell r="Z33">
            <v>-7.5819659999999987</v>
          </cell>
          <cell r="AA33">
            <v>-11.500000000000002</v>
          </cell>
          <cell r="AB33">
            <v>-10.199999999999998</v>
          </cell>
          <cell r="AC33">
            <v>-5.5500000000000007</v>
          </cell>
          <cell r="AD33">
            <v>-10.7</v>
          </cell>
          <cell r="AE33">
            <v>-37.950000000000003</v>
          </cell>
          <cell r="AF33">
            <v>-7.8312249999999697</v>
          </cell>
          <cell r="AG33">
            <v>-15.5936500000001</v>
          </cell>
          <cell r="AH33">
            <v>-15.6736500000001</v>
          </cell>
          <cell r="AI33">
            <v>-7.5</v>
          </cell>
          <cell r="AJ33">
            <v>-10.199999999999999</v>
          </cell>
          <cell r="AK33">
            <v>-7.35</v>
          </cell>
          <cell r="AL33">
            <v>-12.8</v>
          </cell>
          <cell r="AM33">
            <v>-37.85</v>
          </cell>
        </row>
        <row r="38">
          <cell r="A38" t="str">
            <v>Gross official reserves (formula)</v>
          </cell>
          <cell r="B38" t="str">
            <v>Ð³Ù³Ë³éÝ ³ñï³ùÇÝ å³ÑáõëïÝ»ñ (Íñ³·ñ. ÷áË³ñÅ»ùáí)</v>
          </cell>
          <cell r="C38" t="str">
            <v>Gross official reserves (formula)</v>
          </cell>
          <cell r="K38">
            <v>242.42699999999999</v>
          </cell>
          <cell r="L38">
            <v>259.63299999999998</v>
          </cell>
          <cell r="M38">
            <v>253.76899999999995</v>
          </cell>
          <cell r="N38">
            <v>262.88899999999995</v>
          </cell>
          <cell r="O38">
            <v>297.26699999999994</v>
          </cell>
          <cell r="P38">
            <v>297.26699999999994</v>
          </cell>
          <cell r="Q38">
            <v>288.48152370999992</v>
          </cell>
          <cell r="R38">
            <v>265.52842099499992</v>
          </cell>
          <cell r="S38">
            <v>301.46964582914194</v>
          </cell>
          <cell r="T38">
            <v>303.00363373211195</v>
          </cell>
          <cell r="U38">
            <v>303.00363373211195</v>
          </cell>
          <cell r="V38">
            <v>290.9757954836</v>
          </cell>
          <cell r="W38">
            <v>287.15079548359955</v>
          </cell>
          <cell r="X38">
            <v>296.47532499999994</v>
          </cell>
          <cell r="Y38">
            <v>313.74720331249995</v>
          </cell>
          <cell r="Z38">
            <v>313.74720331249995</v>
          </cell>
          <cell r="AA38">
            <v>303.65788331549993</v>
          </cell>
          <cell r="AB38">
            <v>312.01548037581813</v>
          </cell>
          <cell r="AC38">
            <v>331.49224332463632</v>
          </cell>
          <cell r="AD38">
            <v>343.4427234951545</v>
          </cell>
          <cell r="AE38">
            <v>343.4427234951545</v>
          </cell>
          <cell r="AF38">
            <v>344.62786169515454</v>
          </cell>
          <cell r="AG38">
            <v>347.21579219515445</v>
          </cell>
          <cell r="AH38">
            <v>328.73077069515432</v>
          </cell>
        </row>
      </sheetData>
      <sheetData sheetId="2" refreshError="1">
        <row r="1">
          <cell r="A1">
            <v>1</v>
          </cell>
          <cell r="C1" t="str">
            <v>Balance of Payments</v>
          </cell>
          <cell r="E1">
            <v>0.14640027557698931</v>
          </cell>
          <cell r="F1">
            <v>0.26076472614536689</v>
          </cell>
          <cell r="G1">
            <v>0.30899069927661038</v>
          </cell>
          <cell r="H1">
            <v>0.28384429900103342</v>
          </cell>
          <cell r="J1">
            <v>0.15413367284176299</v>
          </cell>
          <cell r="K1">
            <v>0.23853621399353958</v>
          </cell>
          <cell r="L1">
            <v>0.26611553896246337</v>
          </cell>
          <cell r="M1">
            <v>0.34121457420223406</v>
          </cell>
          <cell r="O1">
            <v>0.25770905133321242</v>
          </cell>
          <cell r="P1">
            <v>0.27022492290948669</v>
          </cell>
          <cell r="Q1">
            <v>0.24696172682749867</v>
          </cell>
          <cell r="R1">
            <v>0.2251042989298023</v>
          </cell>
        </row>
        <row r="2">
          <cell r="A2" t="str">
            <v>Balance of Payments</v>
          </cell>
          <cell r="B2" t="str">
            <v>ì×³ñ³ÛÇÝ Ñ³ßí»ÏßÇé</v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AI2">
            <v>195.17631312</v>
          </cell>
          <cell r="AJ2">
            <v>212.48453392704002</v>
          </cell>
        </row>
        <row r="3">
          <cell r="A3" t="str">
            <v>mln USD</v>
          </cell>
          <cell r="B3" t="str">
            <v>ÙÉÝ.²ØÜ ¹áÉ³ñ</v>
          </cell>
          <cell r="C3" t="str">
            <v>mln USD</v>
          </cell>
          <cell r="D3">
            <v>1995</v>
          </cell>
          <cell r="E3">
            <v>1.96</v>
          </cell>
          <cell r="F3">
            <v>2.96</v>
          </cell>
          <cell r="G3">
            <v>3.96</v>
          </cell>
          <cell r="H3">
            <v>4.96</v>
          </cell>
          <cell r="I3">
            <v>1996</v>
          </cell>
          <cell r="J3">
            <v>1.97</v>
          </cell>
          <cell r="K3">
            <v>2.97</v>
          </cell>
          <cell r="L3">
            <v>3.97</v>
          </cell>
          <cell r="M3">
            <v>4.97</v>
          </cell>
          <cell r="N3">
            <v>1997</v>
          </cell>
          <cell r="O3">
            <v>1.98</v>
          </cell>
          <cell r="P3">
            <v>2.98</v>
          </cell>
          <cell r="Q3">
            <v>3.98</v>
          </cell>
          <cell r="R3">
            <v>4.9800000000000004</v>
          </cell>
          <cell r="S3">
            <v>1998</v>
          </cell>
          <cell r="T3">
            <v>1.99</v>
          </cell>
          <cell r="U3">
            <v>2.99</v>
          </cell>
          <cell r="V3">
            <v>3.99</v>
          </cell>
          <cell r="W3">
            <v>4.99</v>
          </cell>
          <cell r="X3">
            <v>1999</v>
          </cell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2000</v>
          </cell>
          <cell r="AD3">
            <v>1.01</v>
          </cell>
          <cell r="AE3">
            <v>2.0099999999999998</v>
          </cell>
          <cell r="AF3">
            <v>3.01</v>
          </cell>
          <cell r="AG3">
            <v>4.01</v>
          </cell>
          <cell r="AH3">
            <v>2001</v>
          </cell>
          <cell r="AI3">
            <v>2002</v>
          </cell>
          <cell r="AJ3">
            <v>2003</v>
          </cell>
          <cell r="AK3">
            <v>2004</v>
          </cell>
        </row>
        <row r="4">
          <cell r="C4" t="str">
            <v>Current Account, (including official transfers)</v>
          </cell>
        </row>
        <row r="5">
          <cell r="C5" t="str">
            <v>Current Account, (excluding official transfers)</v>
          </cell>
        </row>
        <row r="6">
          <cell r="C6" t="str">
            <v>Goods</v>
          </cell>
        </row>
        <row r="7">
          <cell r="C7" t="str">
            <v>Exports</v>
          </cell>
        </row>
        <row r="8">
          <cell r="C8" t="str">
            <v>Exports FOB</v>
          </cell>
        </row>
        <row r="9">
          <cell r="C9" t="str">
            <v>Exports, other</v>
          </cell>
        </row>
        <row r="10">
          <cell r="C10" t="str">
            <v>Goods for processing</v>
          </cell>
        </row>
        <row r="11">
          <cell r="C11" t="str">
            <v>Repairs on goods</v>
          </cell>
        </row>
        <row r="12">
          <cell r="C12" t="str">
            <v>Goods procured in ports by carriers</v>
          </cell>
        </row>
        <row r="13">
          <cell r="C13" t="str">
            <v>Imports</v>
          </cell>
        </row>
        <row r="14">
          <cell r="C14" t="str">
            <v>Imports FOB</v>
          </cell>
        </row>
        <row r="15">
          <cell r="C15" t="str">
            <v>Imports, other</v>
          </cell>
        </row>
        <row r="16">
          <cell r="C16" t="str">
            <v>Goods for processing</v>
          </cell>
        </row>
        <row r="17">
          <cell r="C17" t="str">
            <v>Repairs on goods</v>
          </cell>
        </row>
        <row r="18">
          <cell r="C18" t="str">
            <v>Goods procured in ports by carriers</v>
          </cell>
        </row>
        <row r="19">
          <cell r="C19" t="str">
            <v>Imports CIF</v>
          </cell>
        </row>
        <row r="20">
          <cell r="C20" t="str">
            <v>Humanitarian Aid</v>
          </cell>
        </row>
        <row r="21">
          <cell r="C21" t="str">
            <v>Goods</v>
          </cell>
        </row>
        <row r="22">
          <cell r="C22" t="str">
            <v>Capital Transfers</v>
          </cell>
        </row>
        <row r="23">
          <cell r="C23" t="str">
            <v>Services</v>
          </cell>
        </row>
        <row r="24">
          <cell r="C24" t="str">
            <v>credit</v>
          </cell>
        </row>
        <row r="25">
          <cell r="C25" t="str">
            <v>debit</v>
          </cell>
        </row>
        <row r="26">
          <cell r="C26" t="str">
            <v>Income</v>
          </cell>
        </row>
        <row r="27">
          <cell r="C27" t="str">
            <v>Compensation of Employees</v>
          </cell>
        </row>
        <row r="28">
          <cell r="C28" t="str">
            <v>credit</v>
          </cell>
        </row>
        <row r="29">
          <cell r="C29" t="str">
            <v>debit</v>
          </cell>
        </row>
        <row r="30">
          <cell r="C30" t="str">
            <v>Investment income</v>
          </cell>
        </row>
        <row r="31">
          <cell r="C31" t="str">
            <v>Direct investment</v>
          </cell>
        </row>
        <row r="32">
          <cell r="C32" t="str">
            <v>credit</v>
          </cell>
        </row>
        <row r="33">
          <cell r="C33" t="str">
            <v>debit</v>
          </cell>
        </row>
        <row r="34">
          <cell r="C34" t="str">
            <v>Portfolio investment</v>
          </cell>
        </row>
        <row r="35">
          <cell r="C35" t="str">
            <v>Income on equity (dividends)</v>
          </cell>
        </row>
        <row r="36">
          <cell r="C36" t="str">
            <v>credit</v>
          </cell>
        </row>
        <row r="37">
          <cell r="C37" t="str">
            <v>debit</v>
          </cell>
        </row>
        <row r="38">
          <cell r="C38" t="str">
            <v>Income on debt (interest)</v>
          </cell>
        </row>
        <row r="39">
          <cell r="C39" t="str">
            <v>credit</v>
          </cell>
        </row>
        <row r="40">
          <cell r="C40" t="str">
            <v>* Monetary authorities</v>
          </cell>
        </row>
        <row r="41">
          <cell r="C41" t="str">
            <v>* Banks</v>
          </cell>
        </row>
        <row r="42">
          <cell r="C42" t="str">
            <v>debit</v>
          </cell>
        </row>
        <row r="43">
          <cell r="C43" t="str">
            <v xml:space="preserve">Other investment </v>
          </cell>
        </row>
        <row r="44">
          <cell r="C44" t="str">
            <v>credit</v>
          </cell>
        </row>
        <row r="45">
          <cell r="C45" t="str">
            <v>* General government</v>
          </cell>
        </row>
        <row r="46">
          <cell r="C46" t="str">
            <v>* Monetary authorities</v>
          </cell>
        </row>
        <row r="47">
          <cell r="C47" t="str">
            <v>* Banks</v>
          </cell>
        </row>
        <row r="48">
          <cell r="C48" t="str">
            <v>debit</v>
          </cell>
        </row>
        <row r="49">
          <cell r="C49" t="str">
            <v>* General government</v>
          </cell>
        </row>
        <row r="50">
          <cell r="C50" t="str">
            <v>Multilateral</v>
          </cell>
        </row>
        <row r="51">
          <cell r="C51" t="str">
            <v>World Bank</v>
          </cell>
        </row>
        <row r="52">
          <cell r="C52" t="str">
            <v>IBRD</v>
          </cell>
        </row>
        <row r="53">
          <cell r="C53" t="str">
            <v>IDA</v>
          </cell>
        </row>
        <row r="54">
          <cell r="C54" t="str">
            <v>IFAD</v>
          </cell>
        </row>
        <row r="55">
          <cell r="C55" t="str">
            <v>EBRD</v>
          </cell>
        </row>
        <row r="56">
          <cell r="C56" t="str">
            <v>Bilateral</v>
          </cell>
        </row>
        <row r="57">
          <cell r="C57" t="str">
            <v>EU</v>
          </cell>
        </row>
        <row r="58">
          <cell r="C58" t="str">
            <v>Russia</v>
          </cell>
        </row>
        <row r="59">
          <cell r="C59" t="str">
            <v>Turkmenistan</v>
          </cell>
        </row>
        <row r="60">
          <cell r="C60" t="str">
            <v>USA</v>
          </cell>
        </row>
        <row r="61">
          <cell r="C61" t="str">
            <v>Germany</v>
          </cell>
        </row>
        <row r="62">
          <cell r="C62" t="str">
            <v>France</v>
          </cell>
        </row>
        <row r="63">
          <cell r="C63" t="str">
            <v>China</v>
          </cell>
        </row>
        <row r="64">
          <cell r="C64" t="str">
            <v>* Monetary authorities</v>
          </cell>
        </row>
        <row r="65">
          <cell r="C65" t="str">
            <v>IMF</v>
          </cell>
        </row>
        <row r="66">
          <cell r="C66" t="str">
            <v>Deutschebank</v>
          </cell>
        </row>
        <row r="67">
          <cell r="C67" t="str">
            <v>KFW</v>
          </cell>
        </row>
        <row r="68">
          <cell r="C68" t="str">
            <v>* Banks</v>
          </cell>
        </row>
        <row r="69">
          <cell r="C69" t="str">
            <v>Guaranteed Loans</v>
          </cell>
        </row>
        <row r="70">
          <cell r="C70" t="str">
            <v>Other</v>
          </cell>
        </row>
        <row r="71">
          <cell r="C71" t="str">
            <v>* Other sectors</v>
          </cell>
        </row>
        <row r="72">
          <cell r="C72" t="str">
            <v>Terminal</v>
          </cell>
        </row>
        <row r="73">
          <cell r="C73" t="str">
            <v>Current transfers</v>
          </cell>
        </row>
        <row r="74">
          <cell r="C74" t="str">
            <v>General government</v>
          </cell>
        </row>
        <row r="75">
          <cell r="C75" t="str">
            <v>credit</v>
          </cell>
        </row>
        <row r="76">
          <cell r="C76" t="str">
            <v>Technical assistance</v>
          </cell>
        </row>
        <row r="77">
          <cell r="C77" t="str">
            <v>Other</v>
          </cell>
        </row>
        <row r="78">
          <cell r="C78" t="str">
            <v>Humanitarian aid</v>
          </cell>
        </row>
        <row r="79">
          <cell r="C79" t="str">
            <v>Goods</v>
          </cell>
        </row>
        <row r="80">
          <cell r="C80" t="str">
            <v>Administrative costs</v>
          </cell>
        </row>
        <row r="81">
          <cell r="C81" t="str">
            <v>Financial assistance</v>
          </cell>
        </row>
        <row r="82">
          <cell r="C82" t="str">
            <v>debit</v>
          </cell>
        </row>
        <row r="83">
          <cell r="C83" t="str">
            <v>Private</v>
          </cell>
        </row>
        <row r="84">
          <cell r="C84" t="str">
            <v>credit</v>
          </cell>
        </row>
        <row r="85">
          <cell r="C85" t="str">
            <v>debit</v>
          </cell>
        </row>
        <row r="87">
          <cell r="C87" t="str">
            <v xml:space="preserve"> Capital and financial account</v>
          </cell>
        </row>
        <row r="88">
          <cell r="C88" t="str">
            <v>Capital account</v>
          </cell>
        </row>
        <row r="89">
          <cell r="C89" t="str">
            <v>Capital transfers</v>
          </cell>
        </row>
        <row r="90">
          <cell r="C90" t="str">
            <v>Acquisition/disposal of nonproduced nonfinancial assets</v>
          </cell>
        </row>
        <row r="91">
          <cell r="C91" t="str">
            <v>Financial account</v>
          </cell>
        </row>
        <row r="92">
          <cell r="C92" t="str">
            <v>Direct investment</v>
          </cell>
        </row>
        <row r="93">
          <cell r="C93" t="str">
            <v>Abroad</v>
          </cell>
        </row>
        <row r="94">
          <cell r="C94" t="str">
            <v>Equity capital</v>
          </cell>
        </row>
        <row r="95">
          <cell r="C95" t="str">
            <v>Banks</v>
          </cell>
        </row>
        <row r="96">
          <cell r="C96" t="str">
            <v>Other sectors</v>
          </cell>
        </row>
        <row r="97">
          <cell r="C97" t="str">
            <v>Reinvested earnings</v>
          </cell>
        </row>
        <row r="98">
          <cell r="C98" t="str">
            <v>Other capital</v>
          </cell>
        </row>
        <row r="99">
          <cell r="C99" t="str">
            <v>In reporting country</v>
          </cell>
        </row>
        <row r="100">
          <cell r="C100" t="str">
            <v>Equity capital</v>
          </cell>
        </row>
        <row r="101">
          <cell r="C101" t="str">
            <v>Banks</v>
          </cell>
        </row>
        <row r="102">
          <cell r="C102" t="str">
            <v>Other sectors</v>
          </cell>
        </row>
        <row r="103">
          <cell r="C103" t="str">
            <v>Reinvested earnings</v>
          </cell>
        </row>
        <row r="104">
          <cell r="C104" t="str">
            <v>Other capital</v>
          </cell>
        </row>
        <row r="105">
          <cell r="C105" t="str">
            <v>Portfolio investment</v>
          </cell>
        </row>
        <row r="106">
          <cell r="C106" t="str">
            <v>Assets</v>
          </cell>
        </row>
        <row r="107">
          <cell r="C107" t="str">
            <v>Equity securities</v>
          </cell>
        </row>
        <row r="108">
          <cell r="C108" t="str">
            <v>Banks</v>
          </cell>
        </row>
        <row r="109">
          <cell r="C109" t="str">
            <v>Other sectors</v>
          </cell>
        </row>
        <row r="110">
          <cell r="C110" t="str">
            <v>Debt securities</v>
          </cell>
        </row>
        <row r="111">
          <cell r="C111" t="str">
            <v>Bonds and notes</v>
          </cell>
        </row>
        <row r="112">
          <cell r="C112" t="str">
            <v>Banks</v>
          </cell>
        </row>
        <row r="113">
          <cell r="C113" t="str">
            <v>Other sectors</v>
          </cell>
        </row>
        <row r="114">
          <cell r="C114" t="str">
            <v>Money-market instruments</v>
          </cell>
        </row>
        <row r="115">
          <cell r="C115" t="str">
            <v>Banks</v>
          </cell>
        </row>
        <row r="116">
          <cell r="C116" t="str">
            <v>Other sectors</v>
          </cell>
        </row>
        <row r="117">
          <cell r="C117" t="str">
            <v>Liabilities</v>
          </cell>
        </row>
        <row r="118">
          <cell r="C118" t="str">
            <v>Equity securities</v>
          </cell>
        </row>
        <row r="119">
          <cell r="C119" t="str">
            <v>Banks</v>
          </cell>
        </row>
        <row r="120">
          <cell r="C120" t="str">
            <v>Other sectors</v>
          </cell>
        </row>
        <row r="121">
          <cell r="C121" t="str">
            <v>Debt securities</v>
          </cell>
        </row>
        <row r="122">
          <cell r="C122" t="str">
            <v>Bonds and notes</v>
          </cell>
        </row>
        <row r="123">
          <cell r="C123" t="str">
            <v>Banks</v>
          </cell>
        </row>
        <row r="124">
          <cell r="C124" t="str">
            <v>Other sectors</v>
          </cell>
        </row>
        <row r="125">
          <cell r="C125" t="str">
            <v>Money-market instruments</v>
          </cell>
        </row>
        <row r="126">
          <cell r="C126" t="str">
            <v>General government</v>
          </cell>
        </row>
        <row r="127">
          <cell r="C127" t="str">
            <v>Banks</v>
          </cell>
        </row>
        <row r="128">
          <cell r="C128" t="str">
            <v>Other sectors</v>
          </cell>
        </row>
        <row r="129">
          <cell r="C129" t="str">
            <v>Other investment</v>
          </cell>
        </row>
        <row r="130">
          <cell r="C130" t="str">
            <v>Assets</v>
          </cell>
        </row>
        <row r="131">
          <cell r="C131" t="str">
            <v>Trade credits</v>
          </cell>
        </row>
        <row r="132">
          <cell r="C132" t="str">
            <v>Loans</v>
          </cell>
        </row>
        <row r="133">
          <cell r="C133" t="str">
            <v>General government</v>
          </cell>
        </row>
        <row r="134">
          <cell r="C134" t="str">
            <v>Banks</v>
          </cell>
        </row>
        <row r="135">
          <cell r="C135" t="str">
            <v>Long-term</v>
          </cell>
        </row>
        <row r="136">
          <cell r="C136" t="str">
            <v>Short-term</v>
          </cell>
        </row>
        <row r="137">
          <cell r="C137" t="str">
            <v>Currency and deposits</v>
          </cell>
        </row>
        <row r="138">
          <cell r="C138" t="str">
            <v>Monetary authorities</v>
          </cell>
        </row>
        <row r="139">
          <cell r="C139" t="str">
            <v>Privatization Account</v>
          </cell>
        </row>
        <row r="140">
          <cell r="C140" t="str">
            <v>Banks</v>
          </cell>
        </row>
        <row r="141">
          <cell r="C141" t="str">
            <v>Other sectors</v>
          </cell>
        </row>
        <row r="142">
          <cell r="C142" t="str">
            <v>Drawings</v>
          </cell>
        </row>
        <row r="143">
          <cell r="C143" t="str">
            <v>Repayments</v>
          </cell>
        </row>
        <row r="144">
          <cell r="C144" t="str">
            <v>Other assets</v>
          </cell>
        </row>
        <row r="145">
          <cell r="C145" t="str">
            <v>Monetary authorities</v>
          </cell>
        </row>
        <row r="146">
          <cell r="C146" t="str">
            <v>Banks</v>
          </cell>
        </row>
        <row r="147">
          <cell r="C147" t="str">
            <v>Liabilities</v>
          </cell>
        </row>
        <row r="148">
          <cell r="C148" t="str">
            <v>Trade credits</v>
          </cell>
        </row>
        <row r="149">
          <cell r="C149" t="str">
            <v>Long-term</v>
          </cell>
        </row>
        <row r="150">
          <cell r="C150" t="str">
            <v>Drawings</v>
          </cell>
        </row>
        <row r="151">
          <cell r="C151" t="str">
            <v>Repayments</v>
          </cell>
        </row>
        <row r="152">
          <cell r="C152" t="str">
            <v>Short-term</v>
          </cell>
        </row>
        <row r="153">
          <cell r="C153" t="str">
            <v>Loans</v>
          </cell>
        </row>
        <row r="154">
          <cell r="C154" t="str">
            <v>General government</v>
          </cell>
        </row>
        <row r="155">
          <cell r="C155" t="str">
            <v>Drawings</v>
          </cell>
        </row>
        <row r="156">
          <cell r="C156" t="str">
            <v>Multilateral</v>
          </cell>
        </row>
        <row r="157">
          <cell r="C157" t="str">
            <v>World Bank</v>
          </cell>
        </row>
        <row r="158">
          <cell r="C158" t="str">
            <v>IBRD</v>
          </cell>
        </row>
        <row r="159">
          <cell r="C159" t="str">
            <v>IDA</v>
          </cell>
        </row>
        <row r="160">
          <cell r="C160" t="str">
            <v>IFAD</v>
          </cell>
        </row>
        <row r="161">
          <cell r="C161" t="str">
            <v>EBRD</v>
          </cell>
        </row>
        <row r="162">
          <cell r="C162" t="str">
            <v>Bilateral</v>
          </cell>
        </row>
        <row r="163">
          <cell r="C163" t="str">
            <v>EU</v>
          </cell>
        </row>
        <row r="164">
          <cell r="C164" t="str">
            <v>Russia</v>
          </cell>
        </row>
        <row r="165">
          <cell r="C165" t="str">
            <v>Turkmenistan</v>
          </cell>
        </row>
        <row r="166">
          <cell r="C166" t="str">
            <v>USA</v>
          </cell>
        </row>
        <row r="167">
          <cell r="C167" t="str">
            <v>Germany</v>
          </cell>
        </row>
        <row r="168">
          <cell r="C168" t="str">
            <v>France</v>
          </cell>
        </row>
        <row r="169">
          <cell r="C169" t="str">
            <v>China</v>
          </cell>
        </row>
        <row r="170">
          <cell r="C170" t="str">
            <v>Repayments</v>
          </cell>
        </row>
        <row r="171">
          <cell r="C171" t="str">
            <v>Multilateral</v>
          </cell>
        </row>
        <row r="172">
          <cell r="C172" t="str">
            <v>World Bank</v>
          </cell>
        </row>
        <row r="173">
          <cell r="C173" t="str">
            <v>IBRD</v>
          </cell>
        </row>
        <row r="174">
          <cell r="C174" t="str">
            <v>IDA</v>
          </cell>
        </row>
        <row r="175">
          <cell r="C175" t="str">
            <v>IFAD</v>
          </cell>
        </row>
        <row r="176">
          <cell r="C176" t="str">
            <v>EBRD</v>
          </cell>
        </row>
        <row r="177">
          <cell r="C177" t="str">
            <v>Bilateral</v>
          </cell>
        </row>
        <row r="178">
          <cell r="C178" t="str">
            <v>EU</v>
          </cell>
        </row>
        <row r="179">
          <cell r="C179" t="str">
            <v>Russia</v>
          </cell>
        </row>
        <row r="180">
          <cell r="C180" t="str">
            <v>Turkmenistan</v>
          </cell>
        </row>
        <row r="181">
          <cell r="C181" t="str">
            <v>USA</v>
          </cell>
        </row>
        <row r="182">
          <cell r="C182" t="str">
            <v>Germany</v>
          </cell>
        </row>
        <row r="183">
          <cell r="C183" t="str">
            <v>France</v>
          </cell>
        </row>
        <row r="184">
          <cell r="C184" t="str">
            <v>China</v>
          </cell>
        </row>
        <row r="185">
          <cell r="C185" t="str">
            <v>Monetary authorities</v>
          </cell>
        </row>
        <row r="186">
          <cell r="C186" t="str">
            <v>Drawings</v>
          </cell>
        </row>
        <row r="187">
          <cell r="C187" t="str">
            <v>IMF</v>
          </cell>
        </row>
        <row r="188">
          <cell r="C188" t="str">
            <v>Deutschebank</v>
          </cell>
        </row>
        <row r="189">
          <cell r="C189" t="str">
            <v>KFW</v>
          </cell>
        </row>
        <row r="190">
          <cell r="C190" t="str">
            <v>Repayments</v>
          </cell>
        </row>
        <row r="191">
          <cell r="C191" t="str">
            <v>IMF</v>
          </cell>
        </row>
        <row r="192">
          <cell r="C192" t="str">
            <v>Deutschebank</v>
          </cell>
        </row>
        <row r="193">
          <cell r="C193" t="str">
            <v>KFW</v>
          </cell>
        </row>
        <row r="194">
          <cell r="C194" t="str">
            <v>Banks</v>
          </cell>
        </row>
        <row r="195">
          <cell r="C195" t="str">
            <v>Long-term</v>
          </cell>
        </row>
        <row r="196">
          <cell r="C196" t="str">
            <v>Guaranteed loans</v>
          </cell>
        </row>
        <row r="197">
          <cell r="C197" t="str">
            <v>Other loans</v>
          </cell>
        </row>
        <row r="198">
          <cell r="C198" t="str">
            <v>Short-term</v>
          </cell>
        </row>
        <row r="199">
          <cell r="C199" t="str">
            <v>Guaranteed loans</v>
          </cell>
        </row>
        <row r="200">
          <cell r="C200" t="str">
            <v>Other loans</v>
          </cell>
        </row>
        <row r="201">
          <cell r="C201" t="str">
            <v>Other sectors</v>
          </cell>
        </row>
        <row r="202">
          <cell r="C202" t="str">
            <v>Long-term</v>
          </cell>
        </row>
        <row r="203">
          <cell r="C203" t="str">
            <v>Drawings</v>
          </cell>
        </row>
        <row r="204">
          <cell r="C204" t="str">
            <v>Repayments</v>
          </cell>
        </row>
        <row r="205">
          <cell r="C205" t="str">
            <v>Short-term</v>
          </cell>
        </row>
        <row r="206">
          <cell r="C206" t="str">
            <v>Currency and deposits</v>
          </cell>
        </row>
        <row r="207">
          <cell r="C207" t="str">
            <v>Monetary authorities</v>
          </cell>
        </row>
        <row r="208">
          <cell r="C208" t="str">
            <v>Banks</v>
          </cell>
        </row>
        <row r="209">
          <cell r="C209" t="str">
            <v>Other sectors</v>
          </cell>
        </row>
        <row r="210">
          <cell r="C210" t="str">
            <v>Other Liabilities</v>
          </cell>
        </row>
        <row r="211">
          <cell r="C211" t="str">
            <v>Monetary authorities</v>
          </cell>
        </row>
        <row r="212">
          <cell r="C212" t="str">
            <v>General government</v>
          </cell>
        </row>
        <row r="213">
          <cell r="C213" t="str">
            <v>Banks</v>
          </cell>
        </row>
        <row r="214">
          <cell r="C214" t="str">
            <v>Other sectors</v>
          </cell>
        </row>
        <row r="215">
          <cell r="C215" t="str">
            <v>Long-term</v>
          </cell>
        </row>
        <row r="216">
          <cell r="C216" t="str">
            <v>Short-term</v>
          </cell>
        </row>
        <row r="217">
          <cell r="C217" t="str">
            <v>Reserves Assets</v>
          </cell>
        </row>
        <row r="218">
          <cell r="C218" t="str">
            <v>Monetary gold</v>
          </cell>
        </row>
        <row r="219">
          <cell r="C219" t="str">
            <v>Special drawing rights</v>
          </cell>
        </row>
        <row r="220">
          <cell r="C220" t="str">
            <v>Reserve position in the Fund</v>
          </cell>
        </row>
        <row r="221">
          <cell r="C221" t="str">
            <v>Foreign exchange</v>
          </cell>
        </row>
        <row r="222">
          <cell r="C222" t="str">
            <v>Currency and deposits</v>
          </cell>
        </row>
        <row r="223">
          <cell r="C223" t="str">
            <v>Cash</v>
          </cell>
        </row>
        <row r="224">
          <cell r="C224" t="str">
            <v>Deposits</v>
          </cell>
        </row>
        <row r="225">
          <cell r="C225" t="str">
            <v>Securities</v>
          </cell>
        </row>
        <row r="226">
          <cell r="C226" t="str">
            <v>Equities</v>
          </cell>
        </row>
        <row r="227">
          <cell r="C227" t="str">
            <v>Bonds and notes</v>
          </cell>
        </row>
        <row r="228">
          <cell r="C228" t="str">
            <v>Money market instruments and financial derivatives</v>
          </cell>
        </row>
        <row r="229">
          <cell r="C229" t="str">
            <v>Other claims</v>
          </cell>
        </row>
        <row r="231">
          <cell r="C231" t="str">
            <v xml:space="preserve"> Net Errors and Omissions</v>
          </cell>
        </row>
        <row r="233">
          <cell r="C233" t="str">
            <v>Total Balance</v>
          </cell>
        </row>
      </sheetData>
      <sheetData sheetId="3" refreshError="1">
        <row r="6">
          <cell r="D6">
            <v>1995</v>
          </cell>
          <cell r="E6">
            <v>1.96</v>
          </cell>
          <cell r="F6">
            <v>2.96</v>
          </cell>
          <cell r="G6">
            <v>3.96</v>
          </cell>
          <cell r="H6">
            <v>4.96</v>
          </cell>
          <cell r="I6">
            <v>1996</v>
          </cell>
          <cell r="J6">
            <v>1.97</v>
          </cell>
          <cell r="K6">
            <v>2.97</v>
          </cell>
          <cell r="L6">
            <v>3.97</v>
          </cell>
          <cell r="M6">
            <v>4.97</v>
          </cell>
          <cell r="N6">
            <v>1997</v>
          </cell>
          <cell r="O6">
            <v>1.98</v>
          </cell>
          <cell r="P6">
            <v>2.98</v>
          </cell>
          <cell r="Q6">
            <v>3.98</v>
          </cell>
          <cell r="R6">
            <v>4.9800000000000004</v>
          </cell>
          <cell r="S6">
            <v>1998</v>
          </cell>
          <cell r="T6">
            <v>1.99</v>
          </cell>
          <cell r="U6">
            <v>2.99</v>
          </cell>
          <cell r="V6">
            <v>3.99</v>
          </cell>
          <cell r="W6">
            <v>4.99</v>
          </cell>
          <cell r="X6">
            <v>1999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2000</v>
          </cell>
          <cell r="AD6">
            <v>1.01</v>
          </cell>
          <cell r="AE6">
            <v>2.0099999999999998</v>
          </cell>
          <cell r="AF6">
            <v>3.01</v>
          </cell>
          <cell r="AG6">
            <v>4.01</v>
          </cell>
          <cell r="AH6">
            <v>2001</v>
          </cell>
          <cell r="AI6">
            <v>2002</v>
          </cell>
          <cell r="AJ6">
            <v>2003</v>
          </cell>
        </row>
        <row r="7">
          <cell r="S7" t="str">
            <v>actual</v>
          </cell>
          <cell r="T7" t="str">
            <v>actual</v>
          </cell>
          <cell r="U7" t="str">
            <v>actual</v>
          </cell>
          <cell r="V7" t="str">
            <v>actual</v>
          </cell>
          <cell r="W7" t="str">
            <v>actual</v>
          </cell>
          <cell r="X7" t="str">
            <v>actual</v>
          </cell>
          <cell r="Y7" t="str">
            <v>actual</v>
          </cell>
          <cell r="Z7" t="str">
            <v>actual</v>
          </cell>
          <cell r="AA7" t="str">
            <v>actual</v>
          </cell>
          <cell r="AB7" t="str">
            <v>prog</v>
          </cell>
          <cell r="AC7" t="str">
            <v>prog</v>
          </cell>
          <cell r="AD7" t="str">
            <v>prog</v>
          </cell>
          <cell r="AE7" t="str">
            <v>prog</v>
          </cell>
          <cell r="AF7" t="str">
            <v>prog</v>
          </cell>
          <cell r="AG7" t="str">
            <v>prog</v>
          </cell>
          <cell r="AH7" t="str">
            <v>prog</v>
          </cell>
          <cell r="AI7" t="str">
            <v>prog</v>
          </cell>
          <cell r="AJ7" t="str">
            <v>prog</v>
          </cell>
        </row>
        <row r="9">
          <cell r="D9">
            <v>-218.37000000000003</v>
          </cell>
          <cell r="E9">
            <v>-63.71140142743856</v>
          </cell>
          <cell r="F9">
            <v>-68.204488750683396</v>
          </cell>
          <cell r="G9">
            <v>-62.498750000000001</v>
          </cell>
          <cell r="H9">
            <v>-96.258500000000026</v>
          </cell>
          <cell r="I9">
            <v>-290.67314017812191</v>
          </cell>
          <cell r="J9">
            <v>-98.04890920000004</v>
          </cell>
          <cell r="K9">
            <v>-64.860377099999994</v>
          </cell>
          <cell r="L9">
            <v>-47.263414699999956</v>
          </cell>
          <cell r="M9">
            <v>-96.369111599999968</v>
          </cell>
          <cell r="N9">
            <v>-306.54181259999996</v>
          </cell>
          <cell r="O9">
            <v>-85.350293799999989</v>
          </cell>
          <cell r="P9">
            <v>-63.920157400000008</v>
          </cell>
          <cell r="Q9">
            <v>-99.626380300000008</v>
          </cell>
          <cell r="R9">
            <v>-153.6469482</v>
          </cell>
          <cell r="S9">
            <v>-402.5437796999999</v>
          </cell>
          <cell r="T9">
            <v>-56.387402134289125</v>
          </cell>
          <cell r="U9">
            <v>-65.822664347400703</v>
          </cell>
          <cell r="V9">
            <v>-69.899446770991275</v>
          </cell>
          <cell r="W9">
            <v>-114.82440136318209</v>
          </cell>
          <cell r="X9">
            <v>-306.93391461586316</v>
          </cell>
          <cell r="Y9">
            <v>-88.770959882624226</v>
          </cell>
          <cell r="Z9">
            <v>-68.205775811340828</v>
          </cell>
          <cell r="AA9">
            <v>-45.621379724318302</v>
          </cell>
          <cell r="AB9">
            <v>-75.257359772490986</v>
          </cell>
          <cell r="AC9">
            <v>-277.85547519077437</v>
          </cell>
          <cell r="AD9">
            <v>-86.46410950811692</v>
          </cell>
          <cell r="AE9">
            <v>-78.199252606684439</v>
          </cell>
          <cell r="AF9">
            <v>-70.018006708055481</v>
          </cell>
          <cell r="AG9">
            <v>-64.790517576270219</v>
          </cell>
          <cell r="AH9">
            <v>-299.47188639912707</v>
          </cell>
          <cell r="AI9">
            <v>-265.36048962995994</v>
          </cell>
          <cell r="AJ9">
            <v>-235.29776225346774</v>
          </cell>
        </row>
        <row r="10">
          <cell r="D10">
            <v>-368.27000000000004</v>
          </cell>
          <cell r="E10">
            <v>-90.061401427438554</v>
          </cell>
          <cell r="F10">
            <v>-92.754488750683393</v>
          </cell>
          <cell r="G10">
            <v>-97.048749999999998</v>
          </cell>
          <cell r="H10">
            <v>-127.90850000000002</v>
          </cell>
          <cell r="I10">
            <v>-407.77314017812193</v>
          </cell>
          <cell r="J10">
            <v>-123.87040920000004</v>
          </cell>
          <cell r="K10">
            <v>-113.18987709999999</v>
          </cell>
          <cell r="L10">
            <v>-97.037914699999959</v>
          </cell>
          <cell r="M10">
            <v>-121.86461159999996</v>
          </cell>
          <cell r="N10">
            <v>-455.96281259999995</v>
          </cell>
          <cell r="O10">
            <v>-104.98829379999999</v>
          </cell>
          <cell r="P10">
            <v>-90.508657400000004</v>
          </cell>
          <cell r="Q10">
            <v>-132.95238030000002</v>
          </cell>
          <cell r="R10">
            <v>-186.81694820000001</v>
          </cell>
          <cell r="S10">
            <v>-515.26627969999993</v>
          </cell>
          <cell r="T10">
            <v>-76.091402134289126</v>
          </cell>
          <cell r="U10">
            <v>-91.9201643474007</v>
          </cell>
          <cell r="V10">
            <v>-96.682003304818892</v>
          </cell>
          <cell r="W10">
            <v>-136.01532505534848</v>
          </cell>
          <cell r="X10">
            <v>-400.70889484185716</v>
          </cell>
          <cell r="Y10">
            <v>-107.84988288819008</v>
          </cell>
          <cell r="Z10">
            <v>-99.724703455125621</v>
          </cell>
          <cell r="AA10">
            <v>-62.619879724318302</v>
          </cell>
          <cell r="AB10">
            <v>-107.75735977249099</v>
          </cell>
          <cell r="AC10">
            <v>-377.95182584012503</v>
          </cell>
          <cell r="AD10">
            <v>-106.46410950811692</v>
          </cell>
          <cell r="AE10">
            <v>-103.19925260668444</v>
          </cell>
          <cell r="AF10">
            <v>-99.018006708055481</v>
          </cell>
          <cell r="AG10">
            <v>-98.790517576270219</v>
          </cell>
          <cell r="AH10">
            <v>-407.47188639912702</v>
          </cell>
          <cell r="AI10">
            <v>-382.56048962995993</v>
          </cell>
          <cell r="AJ10">
            <v>-339.79776225346774</v>
          </cell>
        </row>
        <row r="11">
          <cell r="D11">
            <v>-402.97</v>
          </cell>
          <cell r="E11">
            <v>-96.585000000000008</v>
          </cell>
          <cell r="F11">
            <v>-107.01862499999996</v>
          </cell>
          <cell r="G11">
            <v>-117.83875</v>
          </cell>
          <cell r="H11">
            <v>-147.74250000000001</v>
          </cell>
          <cell r="I11">
            <v>-469.18487499999998</v>
          </cell>
          <cell r="J11">
            <v>-134.10400000000004</v>
          </cell>
          <cell r="K11">
            <v>-135.56193999999999</v>
          </cell>
          <cell r="L11">
            <v>-131.50879999999995</v>
          </cell>
          <cell r="M11">
            <v>-158.30079999999995</v>
          </cell>
          <cell r="N11">
            <v>-559.47553999999991</v>
          </cell>
          <cell r="O11">
            <v>-124.72569999999999</v>
          </cell>
          <cell r="P11">
            <v>-129.58860000000001</v>
          </cell>
          <cell r="Q11">
            <v>-135.20885000000004</v>
          </cell>
          <cell r="R11">
            <v>-187.96680000000001</v>
          </cell>
          <cell r="S11">
            <v>-577.48995000000002</v>
          </cell>
          <cell r="T11">
            <v>-92.85381000000001</v>
          </cell>
          <cell r="U11">
            <v>-107.2689</v>
          </cell>
          <cell r="V11">
            <v>-116.4195</v>
          </cell>
          <cell r="W11">
            <v>-157.427997</v>
          </cell>
          <cell r="X11">
            <v>-473.97020700000002</v>
          </cell>
          <cell r="Y11">
            <v>-112.99705</v>
          </cell>
          <cell r="Z11">
            <v>-121.4123</v>
          </cell>
          <cell r="AA11">
            <v>-98.612500000000011</v>
          </cell>
          <cell r="AB11">
            <v>-136.24727894163388</v>
          </cell>
          <cell r="AC11">
            <v>-469.26912894163388</v>
          </cell>
          <cell r="AD11">
            <v>-109.98932791818659</v>
          </cell>
          <cell r="AE11">
            <v>-123.73368560439059</v>
          </cell>
          <cell r="AF11">
            <v>-135.30645861385548</v>
          </cell>
          <cell r="AG11">
            <v>-143.73376822277021</v>
          </cell>
          <cell r="AH11">
            <v>-512.76324035920288</v>
          </cell>
          <cell r="AI11">
            <v>-509.17234637805194</v>
          </cell>
          <cell r="AJ11">
            <v>-472.14355669414556</v>
          </cell>
        </row>
        <row r="12">
          <cell r="D12">
            <v>270.89999999999998</v>
          </cell>
          <cell r="E12">
            <v>42.51</v>
          </cell>
          <cell r="F12">
            <v>75.710000000000008</v>
          </cell>
          <cell r="G12">
            <v>89.72</v>
          </cell>
          <cell r="H12">
            <v>82.5</v>
          </cell>
          <cell r="I12">
            <v>290.44</v>
          </cell>
          <cell r="J12">
            <v>36.155000000000001</v>
          </cell>
          <cell r="K12">
            <v>55.768000000000001</v>
          </cell>
          <cell r="L12">
            <v>62.15</v>
          </cell>
          <cell r="M12">
            <v>79.56</v>
          </cell>
          <cell r="N12">
            <v>233.63300000000001</v>
          </cell>
          <cell r="O12">
            <v>57.559999999999995</v>
          </cell>
          <cell r="P12">
            <v>60.690000000000005</v>
          </cell>
          <cell r="Q12">
            <v>57.410000000000004</v>
          </cell>
          <cell r="R12">
            <v>53.216000000000001</v>
          </cell>
          <cell r="S12">
            <v>228.876</v>
          </cell>
          <cell r="T12">
            <v>64.132419999999996</v>
          </cell>
          <cell r="U12">
            <v>61.121499999999997</v>
          </cell>
          <cell r="V12">
            <v>62.19</v>
          </cell>
          <cell r="W12">
            <v>59.849403000000002</v>
          </cell>
          <cell r="X12">
            <v>247.29332299999999</v>
          </cell>
          <cell r="Y12">
            <v>60.959000000000003</v>
          </cell>
          <cell r="Z12">
            <v>84.325000000000003</v>
          </cell>
          <cell r="AA12">
            <v>74.358000000000004</v>
          </cell>
          <cell r="AB12">
            <v>87.067235820312504</v>
          </cell>
          <cell r="AC12">
            <v>306.70923582031253</v>
          </cell>
          <cell r="AD12">
            <v>80.140074514174685</v>
          </cell>
          <cell r="AE12">
            <v>85.426174286407104</v>
          </cell>
          <cell r="AF12">
            <v>90.009994688760656</v>
          </cell>
          <cell r="AG12">
            <v>98.185301562363037</v>
          </cell>
          <cell r="AH12">
            <v>353.76154505170547</v>
          </cell>
          <cell r="AI12">
            <v>397.94636202866349</v>
          </cell>
          <cell r="AJ12">
            <v>438.05935532115279</v>
          </cell>
        </row>
        <row r="13">
          <cell r="D13">
            <v>-673.87</v>
          </cell>
          <cell r="E13">
            <v>-139.095</v>
          </cell>
          <cell r="F13">
            <v>-182.72862499999997</v>
          </cell>
          <cell r="G13">
            <v>-207.55875</v>
          </cell>
          <cell r="H13">
            <v>-230.24250000000001</v>
          </cell>
          <cell r="I13">
            <v>-759.62487499999997</v>
          </cell>
          <cell r="J13">
            <v>-170.25900000000004</v>
          </cell>
          <cell r="K13">
            <v>-191.32993999999999</v>
          </cell>
          <cell r="L13">
            <v>-193.65879999999996</v>
          </cell>
          <cell r="M13">
            <v>-237.86079999999995</v>
          </cell>
          <cell r="N13">
            <v>-793.10853999999995</v>
          </cell>
          <cell r="O13">
            <v>-182.28569999999999</v>
          </cell>
          <cell r="P13">
            <v>-190.27860000000001</v>
          </cell>
          <cell r="Q13">
            <v>-192.61885000000004</v>
          </cell>
          <cell r="R13">
            <v>-241.18280000000001</v>
          </cell>
          <cell r="S13">
            <v>-806.36595000000011</v>
          </cell>
          <cell r="T13">
            <v>-156.98623000000001</v>
          </cell>
          <cell r="U13">
            <v>-168.3904</v>
          </cell>
          <cell r="V13">
            <v>-178.6095</v>
          </cell>
          <cell r="W13">
            <v>-217.2774</v>
          </cell>
          <cell r="X13">
            <v>-721.26352999999995</v>
          </cell>
          <cell r="Y13">
            <v>-173.95605</v>
          </cell>
          <cell r="Z13">
            <v>-205.7373</v>
          </cell>
          <cell r="AA13">
            <v>-172.97050000000002</v>
          </cell>
          <cell r="AB13">
            <v>-223.31451476194638</v>
          </cell>
          <cell r="AC13">
            <v>-775.97836476194641</v>
          </cell>
          <cell r="AD13">
            <v>-190.12940243236127</v>
          </cell>
          <cell r="AE13">
            <v>-209.15985989079769</v>
          </cell>
          <cell r="AF13">
            <v>-225.31645330261614</v>
          </cell>
          <cell r="AG13">
            <v>-241.91906978513325</v>
          </cell>
          <cell r="AH13">
            <v>-866.52478541090829</v>
          </cell>
          <cell r="AI13">
            <v>-907.11870840671543</v>
          </cell>
          <cell r="AJ13">
            <v>-910.20291201529835</v>
          </cell>
        </row>
        <row r="14">
          <cell r="D14">
            <v>-23.67</v>
          </cell>
          <cell r="E14">
            <v>-12.326401427438542</v>
          </cell>
          <cell r="F14">
            <v>-13.185863750683435</v>
          </cell>
          <cell r="G14">
            <v>-14.260000000000002</v>
          </cell>
          <cell r="H14">
            <v>-11.036000000000005</v>
          </cell>
          <cell r="I14">
            <v>-50.808265178121985</v>
          </cell>
          <cell r="J14">
            <v>-13.395686000000008</v>
          </cell>
          <cell r="K14">
            <v>-14.504844299999995</v>
          </cell>
          <cell r="L14">
            <v>-15.742642699999998</v>
          </cell>
          <cell r="M14">
            <v>-19.156499600000014</v>
          </cell>
          <cell r="N14">
            <v>-62.799672600000022</v>
          </cell>
          <cell r="O14">
            <v>-12.967693799999996</v>
          </cell>
          <cell r="P14">
            <v>-11.504857399999999</v>
          </cell>
          <cell r="Q14">
            <v>-15.698360299999997</v>
          </cell>
          <cell r="R14">
            <v>-22.677268199999986</v>
          </cell>
          <cell r="S14">
            <v>-62.848179699999974</v>
          </cell>
          <cell r="T14">
            <v>-12.541692134289125</v>
          </cell>
          <cell r="U14">
            <v>-14.693096347400701</v>
          </cell>
          <cell r="V14">
            <v>-13.924903304818891</v>
          </cell>
          <cell r="W14">
            <v>-20.871728055348477</v>
          </cell>
          <cell r="X14">
            <v>-62.031419841857193</v>
          </cell>
          <cell r="Y14">
            <v>-12.924932888190067</v>
          </cell>
          <cell r="Z14">
            <v>-13.439283455125626</v>
          </cell>
          <cell r="AA14">
            <v>-7.6346547243182812</v>
          </cell>
          <cell r="AB14">
            <v>-14.344073580857099</v>
          </cell>
          <cell r="AC14">
            <v>-48.34294464849107</v>
          </cell>
          <cell r="AD14">
            <v>-18.943664717930346</v>
          </cell>
          <cell r="AE14">
            <v>-14.061337005793874</v>
          </cell>
          <cell r="AF14">
            <v>-5.0425897362000001</v>
          </cell>
          <cell r="AG14">
            <v>0.63043553279999998</v>
          </cell>
          <cell r="AH14">
            <v>-37.41715592712422</v>
          </cell>
          <cell r="AI14">
            <v>-28.326014198804017</v>
          </cell>
          <cell r="AJ14">
            <v>-21.090686769982227</v>
          </cell>
        </row>
        <row r="15">
          <cell r="D15">
            <v>28.6</v>
          </cell>
          <cell r="E15">
            <v>11.56459857256146</v>
          </cell>
          <cell r="F15">
            <v>16.273336249316564</v>
          </cell>
          <cell r="G15">
            <v>22.51</v>
          </cell>
          <cell r="H15">
            <v>27.361999999999998</v>
          </cell>
          <cell r="I15">
            <v>77.709934821878022</v>
          </cell>
          <cell r="J15">
            <v>17.027463999999995</v>
          </cell>
          <cell r="K15">
            <v>24.844243200000001</v>
          </cell>
          <cell r="L15">
            <v>28.270248000000002</v>
          </cell>
          <cell r="M15">
            <v>26.425771999999998</v>
          </cell>
          <cell r="N15">
            <v>96.567727199999993</v>
          </cell>
          <cell r="O15">
            <v>28.260332000000002</v>
          </cell>
          <cell r="P15">
            <v>36.448546</v>
          </cell>
          <cell r="Q15">
            <v>33.731844000000002</v>
          </cell>
          <cell r="R15">
            <v>32.275086000000002</v>
          </cell>
          <cell r="S15">
            <v>130.71580799999998</v>
          </cell>
          <cell r="T15">
            <v>30.051913144710877</v>
          </cell>
          <cell r="U15">
            <v>30.508343032599303</v>
          </cell>
          <cell r="V15">
            <v>35.175770245181113</v>
          </cell>
          <cell r="W15">
            <v>40.062663794651534</v>
          </cell>
          <cell r="X15">
            <v>135.79869021714282</v>
          </cell>
          <cell r="Y15">
            <v>29.974563907590277</v>
          </cell>
          <cell r="Z15">
            <v>33.407001874874375</v>
          </cell>
          <cell r="AA15">
            <v>33.154794562113644</v>
          </cell>
          <cell r="AB15">
            <v>39.113766400000003</v>
          </cell>
          <cell r="AC15">
            <v>135.6501267445783</v>
          </cell>
          <cell r="AD15">
            <v>30.779013635033927</v>
          </cell>
          <cell r="AE15">
            <v>37.991398094825158</v>
          </cell>
          <cell r="AF15">
            <v>48.4574102638</v>
          </cell>
          <cell r="AG15">
            <v>55.530435532799999</v>
          </cell>
          <cell r="AH15">
            <v>172.75825752645909</v>
          </cell>
          <cell r="AI15">
            <v>193.40904699472637</v>
          </cell>
          <cell r="AJ15">
            <v>210.622452177257</v>
          </cell>
        </row>
        <row r="16">
          <cell r="D16">
            <v>-52.27</v>
          </cell>
          <cell r="E16">
            <v>-23.891000000000002</v>
          </cell>
          <cell r="F16">
            <v>-29.459199999999999</v>
          </cell>
          <cell r="G16">
            <v>-36.770000000000003</v>
          </cell>
          <cell r="H16">
            <v>-38.398000000000003</v>
          </cell>
          <cell r="I16">
            <v>-128.51820000000001</v>
          </cell>
          <cell r="J16">
            <v>-30.423150000000003</v>
          </cell>
          <cell r="K16">
            <v>-39.349087499999996</v>
          </cell>
          <cell r="L16">
            <v>-44.0128907</v>
          </cell>
          <cell r="M16">
            <v>-45.582271600000013</v>
          </cell>
          <cell r="N16">
            <v>-159.36739980000002</v>
          </cell>
          <cell r="O16">
            <v>-41.228025799999998</v>
          </cell>
          <cell r="P16">
            <v>-47.953403399999999</v>
          </cell>
          <cell r="Q16">
            <v>-49.4302043</v>
          </cell>
          <cell r="R16">
            <v>-54.952354199999988</v>
          </cell>
          <cell r="S16">
            <v>-193.56398769999998</v>
          </cell>
          <cell r="T16">
            <v>-42.593605279000002</v>
          </cell>
          <cell r="U16">
            <v>-45.201439380000004</v>
          </cell>
          <cell r="V16">
            <v>-49.100673550000003</v>
          </cell>
          <cell r="W16">
            <v>-60.934391850000011</v>
          </cell>
          <cell r="X16">
            <v>-197.83011005900005</v>
          </cell>
          <cell r="Y16">
            <v>-42.899496795780344</v>
          </cell>
          <cell r="Z16">
            <v>-46.846285330000001</v>
          </cell>
          <cell r="AA16">
            <v>-40.789449286431925</v>
          </cell>
          <cell r="AB16">
            <v>-53.457839980857102</v>
          </cell>
          <cell r="AC16">
            <v>-183.99307139306939</v>
          </cell>
          <cell r="AD16">
            <v>-49.722678352964273</v>
          </cell>
          <cell r="AE16">
            <v>-52.052735100619032</v>
          </cell>
          <cell r="AF16">
            <v>-53.5</v>
          </cell>
          <cell r="AG16">
            <v>-54.9</v>
          </cell>
          <cell r="AH16">
            <v>-210.1754134535833</v>
          </cell>
          <cell r="AI16">
            <v>-221.73506119353038</v>
          </cell>
          <cell r="AJ16">
            <v>-231.71313894723923</v>
          </cell>
        </row>
        <row r="17">
          <cell r="D17">
            <v>40.020000000000003</v>
          </cell>
          <cell r="E17">
            <v>4.33</v>
          </cell>
          <cell r="F17">
            <v>7.9499999999999993</v>
          </cell>
          <cell r="G17">
            <v>22.1</v>
          </cell>
          <cell r="H17">
            <v>10.349999999999998</v>
          </cell>
          <cell r="I17">
            <v>44.730000000000004</v>
          </cell>
          <cell r="J17">
            <v>8.0670000000000002</v>
          </cell>
          <cell r="K17">
            <v>18.750999999999998</v>
          </cell>
          <cell r="L17">
            <v>33.314999999999998</v>
          </cell>
          <cell r="M17">
            <v>38.383000000000003</v>
          </cell>
          <cell r="N17">
            <v>98.515999999999991</v>
          </cell>
          <cell r="O17">
            <v>13.083</v>
          </cell>
          <cell r="P17">
            <v>27.922000000000001</v>
          </cell>
          <cell r="Q17">
            <v>5.2716000000000012</v>
          </cell>
          <cell r="R17">
            <v>14.124000000000001</v>
          </cell>
          <cell r="S17">
            <v>60.400600000000004</v>
          </cell>
          <cell r="T17">
            <v>11.651999999999999</v>
          </cell>
          <cell r="U17">
            <v>10.489080000000001</v>
          </cell>
          <cell r="V17">
            <v>12.642000000000001</v>
          </cell>
          <cell r="W17">
            <v>20.167999999999999</v>
          </cell>
          <cell r="X17">
            <v>54.951080000000005</v>
          </cell>
          <cell r="Y17">
            <v>1.1699999999999982</v>
          </cell>
          <cell r="Z17">
            <v>14.730080000000003</v>
          </cell>
          <cell r="AA17">
            <v>20.087274999999998</v>
          </cell>
          <cell r="AB17">
            <v>18.33399275</v>
          </cell>
          <cell r="AC17">
            <v>54.321347750000001</v>
          </cell>
          <cell r="AD17">
            <v>4.4688831280000016</v>
          </cell>
          <cell r="AE17">
            <v>12.595770003500004</v>
          </cell>
          <cell r="AF17">
            <v>17.331041641999999</v>
          </cell>
          <cell r="AG17">
            <v>16.312815113699997</v>
          </cell>
          <cell r="AH17">
            <v>50.708509887200002</v>
          </cell>
          <cell r="AI17">
            <v>53.937870946896005</v>
          </cell>
          <cell r="AJ17">
            <v>51.43648121066002</v>
          </cell>
        </row>
        <row r="18">
          <cell r="D18">
            <v>18.350000000000001</v>
          </cell>
          <cell r="E18">
            <v>14.52</v>
          </cell>
          <cell r="F18">
            <v>19.5</v>
          </cell>
          <cell r="G18">
            <v>12.95</v>
          </cell>
          <cell r="H18">
            <v>20.52</v>
          </cell>
          <cell r="I18">
            <v>67.489999999999995</v>
          </cell>
          <cell r="J18">
            <v>15.562276799999999</v>
          </cell>
          <cell r="K18">
            <v>18.1259072</v>
          </cell>
          <cell r="L18">
            <v>16.898527999999999</v>
          </cell>
          <cell r="M18">
            <v>17.209688</v>
          </cell>
          <cell r="N18">
            <v>67.796400000000006</v>
          </cell>
          <cell r="O18">
            <v>19.6221</v>
          </cell>
          <cell r="P18">
            <v>22.662800000000001</v>
          </cell>
          <cell r="Q18">
            <v>12.683229999999998</v>
          </cell>
          <cell r="R18">
            <v>9.7031199999999984</v>
          </cell>
          <cell r="S18">
            <v>64.671250000000001</v>
          </cell>
          <cell r="T18">
            <v>17.652100000000001</v>
          </cell>
          <cell r="U18">
            <v>19.552751999999998</v>
          </cell>
          <cell r="V18">
            <v>21.020399999999999</v>
          </cell>
          <cell r="W18">
            <v>22.116399999999999</v>
          </cell>
          <cell r="X18">
            <v>80.341651999999996</v>
          </cell>
          <cell r="Y18">
            <v>16.902099999999997</v>
          </cell>
          <cell r="Z18">
            <v>20.396799999999999</v>
          </cell>
          <cell r="AA18">
            <v>23.54</v>
          </cell>
          <cell r="AB18">
            <v>24.5</v>
          </cell>
          <cell r="AC18">
            <v>85.338899999999995</v>
          </cell>
          <cell r="AD18">
            <v>18</v>
          </cell>
          <cell r="AE18">
            <v>22</v>
          </cell>
          <cell r="AF18">
            <v>24</v>
          </cell>
          <cell r="AG18">
            <v>28</v>
          </cell>
          <cell r="AH18">
            <v>92</v>
          </cell>
          <cell r="AI18">
            <v>101</v>
          </cell>
          <cell r="AJ18">
            <v>102</v>
          </cell>
        </row>
        <row r="19">
          <cell r="D19">
            <v>149.9</v>
          </cell>
          <cell r="E19">
            <v>26.349999999999998</v>
          </cell>
          <cell r="F19">
            <v>24.55</v>
          </cell>
          <cell r="G19">
            <v>34.549999999999997</v>
          </cell>
          <cell r="H19">
            <v>31.65</v>
          </cell>
          <cell r="I19">
            <v>117.1</v>
          </cell>
          <cell r="J19">
            <v>25.821499999999997</v>
          </cell>
          <cell r="K19">
            <v>48.329500000000003</v>
          </cell>
          <cell r="L19">
            <v>49.774500000000003</v>
          </cell>
          <cell r="M19">
            <v>25.4955</v>
          </cell>
          <cell r="N19">
            <v>149.42099999999999</v>
          </cell>
          <cell r="O19">
            <v>19.638000000000002</v>
          </cell>
          <cell r="P19">
            <v>26.5885</v>
          </cell>
          <cell r="Q19">
            <v>33.326000000000008</v>
          </cell>
          <cell r="R19">
            <v>33.17</v>
          </cell>
          <cell r="S19">
            <v>112.72250000000001</v>
          </cell>
          <cell r="T19">
            <v>19.704000000000001</v>
          </cell>
          <cell r="U19">
            <v>26.0975</v>
          </cell>
          <cell r="V19">
            <v>26.78255653382762</v>
          </cell>
          <cell r="W19">
            <v>21.1909236921664</v>
          </cell>
          <cell r="X19">
            <v>93.774980225994028</v>
          </cell>
          <cell r="Y19">
            <v>19.078923005565862</v>
          </cell>
          <cell r="Z19">
            <v>31.518927643784789</v>
          </cell>
          <cell r="AA19">
            <v>16.9985</v>
          </cell>
          <cell r="AB19">
            <v>32.5</v>
          </cell>
          <cell r="AC19">
            <v>100.09635064935065</v>
          </cell>
          <cell r="AD19">
            <v>20</v>
          </cell>
          <cell r="AE19">
            <v>25</v>
          </cell>
          <cell r="AF19">
            <v>29</v>
          </cell>
          <cell r="AG19">
            <v>34</v>
          </cell>
          <cell r="AH19">
            <v>108</v>
          </cell>
          <cell r="AI19">
            <v>117.2</v>
          </cell>
          <cell r="AJ19">
            <v>104.5</v>
          </cell>
        </row>
        <row r="21">
          <cell r="D21">
            <v>235.54700000000005</v>
          </cell>
          <cell r="E21">
            <v>59.194999999999993</v>
          </cell>
          <cell r="F21">
            <v>54.845999999999989</v>
          </cell>
          <cell r="G21">
            <v>45.919999999999995</v>
          </cell>
          <cell r="H21">
            <v>121.98</v>
          </cell>
          <cell r="I21">
            <v>281.94099999999997</v>
          </cell>
          <cell r="J21">
            <v>75.741999999999976</v>
          </cell>
          <cell r="K21">
            <v>62.456000000000003</v>
          </cell>
          <cell r="L21">
            <v>97.20799999999997</v>
          </cell>
          <cell r="M21">
            <v>110.2817</v>
          </cell>
          <cell r="N21">
            <v>345.68769999999995</v>
          </cell>
          <cell r="O21">
            <v>76.616000000000014</v>
          </cell>
          <cell r="P21">
            <v>63.872000000000014</v>
          </cell>
          <cell r="Q21">
            <v>94.358000000000004</v>
          </cell>
          <cell r="R21">
            <v>167.55100000000002</v>
          </cell>
          <cell r="S21">
            <v>402.39700000000005</v>
          </cell>
          <cell r="T21">
            <v>44.476823750000008</v>
          </cell>
          <cell r="U21">
            <v>42.080171875000005</v>
          </cell>
          <cell r="V21">
            <v>95.870981749999984</v>
          </cell>
          <cell r="W21">
            <v>117.444147875</v>
          </cell>
          <cell r="X21">
            <v>299.87212525000001</v>
          </cell>
          <cell r="Y21">
            <v>75.036649999999995</v>
          </cell>
          <cell r="Z21">
            <v>72.221657699443398</v>
          </cell>
          <cell r="AA21">
            <v>54.211399999999998</v>
          </cell>
          <cell r="AB21">
            <v>104.46457516030006</v>
          </cell>
          <cell r="AC21">
            <v>305.93428285974346</v>
          </cell>
          <cell r="AD21">
            <v>67.582664047287494</v>
          </cell>
          <cell r="AE21">
            <v>90.328552720352576</v>
          </cell>
          <cell r="AF21">
            <v>81.865886605140176</v>
          </cell>
          <cell r="AG21">
            <v>82.58544723015882</v>
          </cell>
          <cell r="AH21">
            <v>322.36255060293905</v>
          </cell>
          <cell r="AI21">
            <v>297.54186070440289</v>
          </cell>
          <cell r="AJ21">
            <v>222.28764698061184</v>
          </cell>
        </row>
        <row r="22">
          <cell r="D22">
            <v>8.0500000000000007</v>
          </cell>
          <cell r="E22">
            <v>3.6</v>
          </cell>
          <cell r="F22">
            <v>2.6</v>
          </cell>
          <cell r="G22">
            <v>1.2</v>
          </cell>
          <cell r="H22">
            <v>6</v>
          </cell>
          <cell r="I22">
            <v>13.4</v>
          </cell>
          <cell r="J22">
            <v>2.35</v>
          </cell>
          <cell r="K22">
            <v>4.7</v>
          </cell>
          <cell r="L22">
            <v>2.1</v>
          </cell>
          <cell r="M22">
            <v>1.73</v>
          </cell>
          <cell r="N22">
            <v>10.88</v>
          </cell>
          <cell r="O22">
            <v>2.52</v>
          </cell>
          <cell r="P22">
            <v>2.13</v>
          </cell>
          <cell r="Q22">
            <v>2.54</v>
          </cell>
          <cell r="R22">
            <v>2.5499999999999998</v>
          </cell>
          <cell r="S22">
            <v>9.74</v>
          </cell>
          <cell r="T22">
            <v>2.8</v>
          </cell>
          <cell r="U22">
            <v>3</v>
          </cell>
          <cell r="V22">
            <v>3.17</v>
          </cell>
          <cell r="W22">
            <v>7.88</v>
          </cell>
          <cell r="X22">
            <v>16.849999999999998</v>
          </cell>
          <cell r="Y22">
            <v>7.04</v>
          </cell>
          <cell r="Z22">
            <v>4.7051576994434132</v>
          </cell>
          <cell r="AA22">
            <v>5.14</v>
          </cell>
          <cell r="AB22">
            <v>2.9249999999999998</v>
          </cell>
          <cell r="AC22">
            <v>19.810157699443415</v>
          </cell>
          <cell r="AD22">
            <v>16.5</v>
          </cell>
          <cell r="AE22">
            <v>17</v>
          </cell>
          <cell r="AF22">
            <v>17.5</v>
          </cell>
          <cell r="AG22">
            <v>18.5</v>
          </cell>
          <cell r="AH22">
            <v>69.5</v>
          </cell>
          <cell r="AI22">
            <v>60.177999999999997</v>
          </cell>
          <cell r="AJ22">
            <v>10.345500000000001</v>
          </cell>
        </row>
        <row r="23">
          <cell r="D23">
            <v>25.32</v>
          </cell>
          <cell r="E23">
            <v>5.26</v>
          </cell>
          <cell r="F23">
            <v>6.24</v>
          </cell>
          <cell r="G23">
            <v>3</v>
          </cell>
          <cell r="H23">
            <v>3.07</v>
          </cell>
          <cell r="I23">
            <v>17.57</v>
          </cell>
          <cell r="J23">
            <v>6.34</v>
          </cell>
          <cell r="K23">
            <v>5.29</v>
          </cell>
          <cell r="L23">
            <v>16.03</v>
          </cell>
          <cell r="M23">
            <v>24.279999999999998</v>
          </cell>
          <cell r="N23">
            <v>51.94</v>
          </cell>
          <cell r="O23">
            <v>84.5</v>
          </cell>
          <cell r="P23">
            <v>26.163</v>
          </cell>
          <cell r="Q23">
            <v>29.71</v>
          </cell>
          <cell r="R23">
            <v>80.456000000000003</v>
          </cell>
          <cell r="S23">
            <v>220.82900000000001</v>
          </cell>
          <cell r="T23">
            <v>14.907999999999999</v>
          </cell>
          <cell r="U23">
            <v>45.454999999999998</v>
          </cell>
          <cell r="V23">
            <v>30.96</v>
          </cell>
          <cell r="W23">
            <v>30.711000000000002</v>
          </cell>
          <cell r="X23">
            <v>122.03400000000001</v>
          </cell>
          <cell r="Y23">
            <v>44.127000000000002</v>
          </cell>
          <cell r="Z23">
            <v>35.153999999999996</v>
          </cell>
          <cell r="AA23">
            <v>20.296500000000002</v>
          </cell>
          <cell r="AB23">
            <v>40.5</v>
          </cell>
          <cell r="AC23">
            <v>140.07750000000001</v>
          </cell>
          <cell r="AD23">
            <v>40</v>
          </cell>
          <cell r="AE23">
            <v>54</v>
          </cell>
          <cell r="AF23">
            <v>33</v>
          </cell>
          <cell r="AG23">
            <v>53</v>
          </cell>
          <cell r="AH23">
            <v>180</v>
          </cell>
          <cell r="AI23">
            <v>170</v>
          </cell>
          <cell r="AJ23">
            <v>170</v>
          </cell>
        </row>
        <row r="24">
          <cell r="D24">
            <v>0</v>
          </cell>
          <cell r="E24">
            <v>0.2</v>
          </cell>
          <cell r="F24">
            <v>0.6</v>
          </cell>
          <cell r="G24">
            <v>0.4</v>
          </cell>
          <cell r="H24">
            <v>6.03</v>
          </cell>
          <cell r="I24">
            <v>7.23</v>
          </cell>
          <cell r="J24">
            <v>4.6499999999999995</v>
          </cell>
          <cell r="K24">
            <v>5.21</v>
          </cell>
          <cell r="L24">
            <v>4.21</v>
          </cell>
          <cell r="M24">
            <v>1.6837</v>
          </cell>
          <cell r="N24">
            <v>15.7537</v>
          </cell>
          <cell r="O24">
            <v>0.4760000000000002</v>
          </cell>
          <cell r="P24">
            <v>0.46</v>
          </cell>
          <cell r="Q24">
            <v>-12.07</v>
          </cell>
          <cell r="R24">
            <v>-4.8099999999999996</v>
          </cell>
          <cell r="S24">
            <v>-15.943999999999999</v>
          </cell>
          <cell r="T24">
            <v>0.62</v>
          </cell>
          <cell r="U24">
            <v>0.24</v>
          </cell>
          <cell r="V24">
            <v>1.1100000000000001</v>
          </cell>
          <cell r="W24">
            <v>-0.33</v>
          </cell>
          <cell r="X24">
            <v>1.6400000000000001</v>
          </cell>
          <cell r="Y24">
            <v>-0.2</v>
          </cell>
          <cell r="Z24">
            <v>-0.91</v>
          </cell>
          <cell r="AA24">
            <v>-0.63</v>
          </cell>
          <cell r="AB24">
            <v>1.7329999999999999</v>
          </cell>
          <cell r="AC24">
            <v>-7.0000000000003393E-3</v>
          </cell>
          <cell r="AD24">
            <v>0.2</v>
          </cell>
          <cell r="AE24">
            <v>0.2</v>
          </cell>
          <cell r="AF24">
            <v>0.2</v>
          </cell>
          <cell r="AG24">
            <v>0.2</v>
          </cell>
          <cell r="AH24">
            <v>0.8</v>
          </cell>
          <cell r="AI24">
            <v>0</v>
          </cell>
          <cell r="AJ24">
            <v>0</v>
          </cell>
        </row>
        <row r="25">
          <cell r="D25">
            <v>151.19999999999999</v>
          </cell>
          <cell r="E25">
            <v>-23.004999999999995</v>
          </cell>
          <cell r="F25">
            <v>17.566000000000003</v>
          </cell>
          <cell r="G25">
            <v>21.65</v>
          </cell>
          <cell r="H25">
            <v>28.000000000000004</v>
          </cell>
          <cell r="I25">
            <v>44.211000000000013</v>
          </cell>
          <cell r="J25">
            <v>17.712</v>
          </cell>
          <cell r="K25">
            <v>6.3960000000000008</v>
          </cell>
          <cell r="L25">
            <v>58.838000000000001</v>
          </cell>
          <cell r="M25">
            <v>39.908000000000008</v>
          </cell>
          <cell r="N25">
            <v>122.85400000000001</v>
          </cell>
          <cell r="O25">
            <v>16.999000000000002</v>
          </cell>
          <cell r="P25">
            <v>0.2209999999999992</v>
          </cell>
          <cell r="Q25">
            <v>18.294000000000004</v>
          </cell>
          <cell r="R25">
            <v>-0.50300000000000011</v>
          </cell>
          <cell r="S25">
            <v>35.01100000000001</v>
          </cell>
          <cell r="T25">
            <v>5.6409999999999982</v>
          </cell>
          <cell r="U25">
            <v>9.7140000000000022</v>
          </cell>
          <cell r="V25">
            <v>37.516000000000005</v>
          </cell>
          <cell r="W25">
            <v>20.809000000000005</v>
          </cell>
          <cell r="X25">
            <v>73.680000000000007</v>
          </cell>
          <cell r="Y25">
            <v>21.161000000000001</v>
          </cell>
          <cell r="Z25">
            <v>2.4550000000000001</v>
          </cell>
          <cell r="AA25">
            <v>10.006</v>
          </cell>
          <cell r="AB25">
            <v>11.633000000000003</v>
          </cell>
          <cell r="AC25">
            <v>45.255000000000003</v>
          </cell>
          <cell r="AD25">
            <v>6.580000000000001</v>
          </cell>
          <cell r="AE25">
            <v>32.168999999999997</v>
          </cell>
          <cell r="AF25">
            <v>26.992999999999999</v>
          </cell>
          <cell r="AG25">
            <v>23.408000000000005</v>
          </cell>
          <cell r="AH25">
            <v>89.149999999999991</v>
          </cell>
          <cell r="AI25">
            <v>35.010999999999996</v>
          </cell>
          <cell r="AJ25">
            <v>28.372999999999998</v>
          </cell>
        </row>
        <row r="26">
          <cell r="D26">
            <v>151.19999999999999</v>
          </cell>
          <cell r="E26">
            <v>40.1</v>
          </cell>
          <cell r="F26">
            <v>23.1</v>
          </cell>
          <cell r="G26">
            <v>27</v>
          </cell>
          <cell r="H26">
            <v>44.7</v>
          </cell>
          <cell r="I26">
            <v>134.9</v>
          </cell>
          <cell r="J26">
            <v>27.811</v>
          </cell>
          <cell r="K26">
            <v>83.445999999999998</v>
          </cell>
          <cell r="L26">
            <v>58.938000000000002</v>
          </cell>
          <cell r="M26">
            <v>49.308000000000007</v>
          </cell>
          <cell r="N26">
            <v>219.50299999999999</v>
          </cell>
          <cell r="O26">
            <v>17.867000000000001</v>
          </cell>
          <cell r="P26">
            <v>5.5619999999999994</v>
          </cell>
          <cell r="Q26">
            <v>20.858000000000004</v>
          </cell>
          <cell r="R26">
            <v>60.734000000000002</v>
          </cell>
          <cell r="S26">
            <v>105.02100000000002</v>
          </cell>
          <cell r="T26">
            <v>9.4999999999999982</v>
          </cell>
          <cell r="U26">
            <v>14.373000000000001</v>
          </cell>
          <cell r="V26">
            <v>41.356000000000002</v>
          </cell>
          <cell r="W26">
            <v>30.549000000000003</v>
          </cell>
          <cell r="X26">
            <v>95.778000000000006</v>
          </cell>
          <cell r="Y26">
            <v>27.121000000000002</v>
          </cell>
          <cell r="Z26">
            <v>10.295</v>
          </cell>
          <cell r="AA26">
            <v>14.556000000000001</v>
          </cell>
          <cell r="AB26">
            <v>18.511000000000003</v>
          </cell>
          <cell r="AC26">
            <v>70.483000000000004</v>
          </cell>
          <cell r="AD26">
            <v>11.222000000000001</v>
          </cell>
          <cell r="AE26">
            <v>38.808999999999997</v>
          </cell>
          <cell r="AF26">
            <v>32.555</v>
          </cell>
          <cell r="AG26">
            <v>36.519000000000005</v>
          </cell>
          <cell r="AH26">
            <v>119.105</v>
          </cell>
          <cell r="AI26">
            <v>69.44</v>
          </cell>
          <cell r="AJ26">
            <v>52.48</v>
          </cell>
        </row>
        <row r="27">
          <cell r="D27">
            <v>0</v>
          </cell>
          <cell r="E27">
            <v>-63.104999999999997</v>
          </cell>
          <cell r="F27">
            <v>-5.5339999999999998</v>
          </cell>
          <cell r="G27">
            <v>-5.35</v>
          </cell>
          <cell r="H27">
            <v>-16.7</v>
          </cell>
          <cell r="I27">
            <v>-90.688999999999993</v>
          </cell>
          <cell r="J27">
            <v>-10.099</v>
          </cell>
          <cell r="K27">
            <v>-77.05</v>
          </cell>
          <cell r="L27">
            <v>-0.1</v>
          </cell>
          <cell r="M27">
            <v>-9.4</v>
          </cell>
          <cell r="N27">
            <v>-96.649000000000001</v>
          </cell>
          <cell r="O27">
            <v>-0.86799999999999999</v>
          </cell>
          <cell r="P27">
            <v>-5.3410000000000002</v>
          </cell>
          <cell r="Q27">
            <v>-2.5640000000000001</v>
          </cell>
          <cell r="R27">
            <v>-61.237000000000002</v>
          </cell>
          <cell r="S27">
            <v>-70.010000000000005</v>
          </cell>
          <cell r="T27">
            <v>-3.859</v>
          </cell>
          <cell r="U27">
            <v>-4.6589999999999998</v>
          </cell>
          <cell r="V27">
            <v>-3.84</v>
          </cell>
          <cell r="W27">
            <v>-9.74</v>
          </cell>
          <cell r="X27">
            <v>-22.097999999999999</v>
          </cell>
          <cell r="Y27">
            <v>-5.96</v>
          </cell>
          <cell r="Z27">
            <v>-7.84</v>
          </cell>
          <cell r="AA27">
            <v>-4.55</v>
          </cell>
          <cell r="AB27">
            <v>-6.8780000000000001</v>
          </cell>
          <cell r="AC27">
            <v>-25.228000000000002</v>
          </cell>
          <cell r="AD27">
            <v>-4.6420000000000003</v>
          </cell>
          <cell r="AE27">
            <v>-6.6400000000000006</v>
          </cell>
          <cell r="AF27">
            <v>-5.5620000000000012</v>
          </cell>
          <cell r="AG27">
            <v>-13.111000000000001</v>
          </cell>
          <cell r="AH27">
            <v>-29.955000000000002</v>
          </cell>
          <cell r="AI27">
            <v>-34.429000000000002</v>
          </cell>
          <cell r="AJ27">
            <v>-24.106999999999999</v>
          </cell>
        </row>
        <row r="28">
          <cell r="D28">
            <v>50.977000000000068</v>
          </cell>
          <cell r="E28">
            <v>73.139999999999986</v>
          </cell>
          <cell r="F28">
            <v>27.839999999999986</v>
          </cell>
          <cell r="G28">
            <v>19.669999999999995</v>
          </cell>
          <cell r="H28">
            <v>78.88</v>
          </cell>
          <cell r="I28">
            <v>199.52999999999997</v>
          </cell>
          <cell r="J28">
            <v>44.689999999999976</v>
          </cell>
          <cell r="K28">
            <v>40.86</v>
          </cell>
          <cell r="L28">
            <v>16.029999999999973</v>
          </cell>
          <cell r="M28">
            <v>42.679999999999993</v>
          </cell>
          <cell r="N28">
            <v>144.25999999999993</v>
          </cell>
          <cell r="O28">
            <v>-27.878999999999994</v>
          </cell>
          <cell r="P28">
            <v>34.89800000000001</v>
          </cell>
          <cell r="Q28">
            <v>55.884</v>
          </cell>
          <cell r="R28">
            <v>89.858000000000018</v>
          </cell>
          <cell r="S28">
            <v>152.76100000000002</v>
          </cell>
          <cell r="T28">
            <v>20.507823750000007</v>
          </cell>
          <cell r="U28">
            <v>-16.328828125000001</v>
          </cell>
          <cell r="V28">
            <v>23.114981749999984</v>
          </cell>
          <cell r="W28">
            <v>58.374147874999991</v>
          </cell>
          <cell r="X28">
            <v>85.668125249999974</v>
          </cell>
          <cell r="Y28">
            <v>2.9086499999999944</v>
          </cell>
          <cell r="Z28">
            <v>30.817499999999985</v>
          </cell>
          <cell r="AA28">
            <v>19.398899999999998</v>
          </cell>
          <cell r="AB28">
            <v>47.673575160300054</v>
          </cell>
          <cell r="AC28">
            <v>100.79862516030002</v>
          </cell>
          <cell r="AD28">
            <v>4.3026640472875002</v>
          </cell>
          <cell r="AE28">
            <v>-13.040447279647431</v>
          </cell>
          <cell r="AF28">
            <v>4.1728866051401781</v>
          </cell>
          <cell r="AG28">
            <v>-12.522552769841177</v>
          </cell>
          <cell r="AH28">
            <v>-17.087449397060929</v>
          </cell>
          <cell r="AI28">
            <v>32.352860704402943</v>
          </cell>
          <cell r="AJ28">
            <v>13.569146980611841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-58.6</v>
          </cell>
          <cell r="P29">
            <v>1.45</v>
          </cell>
          <cell r="Q29">
            <v>-5.94</v>
          </cell>
          <cell r="R29">
            <v>19.82</v>
          </cell>
          <cell r="S29">
            <v>-43.269999999999996</v>
          </cell>
          <cell r="T29">
            <v>4.7640000000000002</v>
          </cell>
          <cell r="U29">
            <v>-17.54</v>
          </cell>
          <cell r="V29">
            <v>-0.28000000000000003</v>
          </cell>
          <cell r="W29">
            <v>28.63</v>
          </cell>
          <cell r="X29">
            <v>15.574</v>
          </cell>
          <cell r="Y29">
            <v>-24.6</v>
          </cell>
          <cell r="Z29">
            <v>2.4</v>
          </cell>
          <cell r="AA29">
            <v>6.43</v>
          </cell>
          <cell r="AB29">
            <v>27.103000000000002</v>
          </cell>
          <cell r="AC29">
            <v>11.332999999999998</v>
          </cell>
          <cell r="AD29">
            <v>-31.409090909090907</v>
          </cell>
          <cell r="AE29">
            <v>-41.498181818181813</v>
          </cell>
          <cell r="AF29">
            <v>-1.4981818181818198</v>
          </cell>
          <cell r="AG29">
            <v>-1.4981818181818198</v>
          </cell>
          <cell r="AH29">
            <v>-75.903636363636366</v>
          </cell>
        </row>
        <row r="30">
          <cell r="D30">
            <v>0</v>
          </cell>
          <cell r="E30">
            <v>0.27999999999999936</v>
          </cell>
          <cell r="F30">
            <v>4.6100000000000012</v>
          </cell>
          <cell r="G30">
            <v>-7.08</v>
          </cell>
          <cell r="H30">
            <v>35.699999999999996</v>
          </cell>
          <cell r="I30">
            <v>33.51</v>
          </cell>
          <cell r="J30">
            <v>-0.80999999999999961</v>
          </cell>
          <cell r="K30">
            <v>11.73</v>
          </cell>
          <cell r="L30">
            <v>-9.94</v>
          </cell>
          <cell r="M30">
            <v>10.49</v>
          </cell>
          <cell r="N30">
            <v>11.470000000000002</v>
          </cell>
          <cell r="O30">
            <v>7.29</v>
          </cell>
          <cell r="P30">
            <v>-2.95</v>
          </cell>
          <cell r="Q30">
            <v>-1.65</v>
          </cell>
          <cell r="R30">
            <v>27.470000000000002</v>
          </cell>
          <cell r="S30">
            <v>30.160000000000004</v>
          </cell>
          <cell r="T30">
            <v>-6.34</v>
          </cell>
          <cell r="U30">
            <v>-7.6</v>
          </cell>
          <cell r="V30">
            <v>-11.959999999999997</v>
          </cell>
          <cell r="W30">
            <v>2.6299999999999994</v>
          </cell>
          <cell r="X30">
            <v>-23.27</v>
          </cell>
          <cell r="Y30">
            <v>1.6099999999999999</v>
          </cell>
          <cell r="Z30">
            <v>2.1300000000000008</v>
          </cell>
          <cell r="AA30">
            <v>-20.28</v>
          </cell>
          <cell r="AB30">
            <v>-0.30000000000000071</v>
          </cell>
          <cell r="AC30">
            <v>-16.84</v>
          </cell>
          <cell r="AD30">
            <v>1</v>
          </cell>
          <cell r="AE30">
            <v>-0.5</v>
          </cell>
          <cell r="AF30">
            <v>-0.5</v>
          </cell>
          <cell r="AG30">
            <v>-2</v>
          </cell>
          <cell r="AH30">
            <v>-2</v>
          </cell>
        </row>
        <row r="31">
          <cell r="D31">
            <v>50.977000000000068</v>
          </cell>
          <cell r="E31">
            <v>72.859999999999985</v>
          </cell>
          <cell r="F31">
            <v>23.229999999999983</v>
          </cell>
          <cell r="G31">
            <v>26.749999999999993</v>
          </cell>
          <cell r="H31">
            <v>43.18</v>
          </cell>
          <cell r="I31">
            <v>166.01999999999998</v>
          </cell>
          <cell r="J31">
            <v>45.499999999999979</v>
          </cell>
          <cell r="K31">
            <v>29.13</v>
          </cell>
          <cell r="L31">
            <v>25.96999999999997</v>
          </cell>
          <cell r="M31">
            <v>32.189999999999991</v>
          </cell>
          <cell r="N31">
            <v>132.78999999999994</v>
          </cell>
          <cell r="O31">
            <v>23.431000000000008</v>
          </cell>
          <cell r="P31">
            <v>36.39800000000001</v>
          </cell>
          <cell r="Q31">
            <v>63.473999999999997</v>
          </cell>
          <cell r="R31">
            <v>42.568000000000012</v>
          </cell>
          <cell r="S31">
            <v>165.87100000000004</v>
          </cell>
          <cell r="T31">
            <v>22.083823750000008</v>
          </cell>
          <cell r="U31">
            <v>8.8111718749999977</v>
          </cell>
          <cell r="V31">
            <v>35.354981749999979</v>
          </cell>
          <cell r="W31">
            <v>27.114147874999993</v>
          </cell>
          <cell r="X31">
            <v>93.364125249999972</v>
          </cell>
          <cell r="Y31">
            <v>25.898649999999996</v>
          </cell>
          <cell r="Z31">
            <v>26.287499999999987</v>
          </cell>
          <cell r="AA31">
            <v>33.248899999999999</v>
          </cell>
          <cell r="AB31">
            <v>20.870575160300053</v>
          </cell>
          <cell r="AC31">
            <v>106.30562516030004</v>
          </cell>
          <cell r="AD31">
            <v>34.711754956378407</v>
          </cell>
          <cell r="AE31">
            <v>28.957734538534382</v>
          </cell>
          <cell r="AF31">
            <v>6.1710684233219979</v>
          </cell>
          <cell r="AG31">
            <v>-9.0243709516593569</v>
          </cell>
          <cell r="AH31">
            <v>60.816186966575437</v>
          </cell>
        </row>
        <row r="32">
          <cell r="D32">
            <v>59</v>
          </cell>
          <cell r="E32">
            <v>7</v>
          </cell>
          <cell r="F32">
            <v>15</v>
          </cell>
          <cell r="G32">
            <v>13</v>
          </cell>
          <cell r="H32">
            <v>18</v>
          </cell>
          <cell r="I32">
            <v>53</v>
          </cell>
          <cell r="J32">
            <v>21.4</v>
          </cell>
          <cell r="K32">
            <v>8.9</v>
          </cell>
          <cell r="L32">
            <v>17.299999999999997</v>
          </cell>
          <cell r="M32">
            <v>4.8999999999999995</v>
          </cell>
          <cell r="N32">
            <v>52.499999999999993</v>
          </cell>
          <cell r="O32">
            <v>11.73</v>
          </cell>
          <cell r="P32">
            <v>18.79</v>
          </cell>
          <cell r="Q32">
            <v>38.590000000000003</v>
          </cell>
          <cell r="R32">
            <v>22.608000000000001</v>
          </cell>
          <cell r="S32">
            <v>91.718000000000004</v>
          </cell>
          <cell r="T32">
            <v>11.213620000000002</v>
          </cell>
          <cell r="U32">
            <v>0.62779999999999792</v>
          </cell>
          <cell r="V32">
            <v>13.142879999999998</v>
          </cell>
          <cell r="W32">
            <v>10.34376</v>
          </cell>
          <cell r="X32">
            <v>35.328059999999994</v>
          </cell>
          <cell r="Y32">
            <v>12.883650000000003</v>
          </cell>
          <cell r="Z32">
            <v>21.962499999999995</v>
          </cell>
          <cell r="AA32">
            <v>20.090900000000001</v>
          </cell>
          <cell r="AB32">
            <v>9.6926948129743327</v>
          </cell>
          <cell r="AC32">
            <v>64.629744812974337</v>
          </cell>
          <cell r="AD32">
            <v>10.391984044287497</v>
          </cell>
          <cell r="AE32">
            <v>11.642655660034379</v>
          </cell>
          <cell r="AF32">
            <v>12.696123656321998</v>
          </cell>
          <cell r="AG32">
            <v>13.567667059640646</v>
          </cell>
          <cell r="AH32">
            <v>66.826494323383471</v>
          </cell>
        </row>
        <row r="34">
          <cell r="D34">
            <v>17.177000000000021</v>
          </cell>
          <cell r="E34">
            <v>-4.5164014274385664</v>
          </cell>
          <cell r="F34">
            <v>-13.358488750683406</v>
          </cell>
          <cell r="G34">
            <v>-16.578750000000007</v>
          </cell>
          <cell r="H34">
            <v>25.721499999999978</v>
          </cell>
          <cell r="I34">
            <v>-8.7321401781219379</v>
          </cell>
          <cell r="J34">
            <v>-22.306909200000064</v>
          </cell>
          <cell r="K34">
            <v>-2.4043770999999907</v>
          </cell>
          <cell r="L34">
            <v>49.944585300000014</v>
          </cell>
          <cell r="M34">
            <v>13.912588400000033</v>
          </cell>
          <cell r="N34">
            <v>39.145887399999992</v>
          </cell>
          <cell r="O34">
            <v>-8.7342937999999748</v>
          </cell>
          <cell r="P34">
            <v>-4.81573999999938E-2</v>
          </cell>
          <cell r="Q34">
            <v>-5.268380300000004</v>
          </cell>
          <cell r="R34">
            <v>13.904051800000019</v>
          </cell>
          <cell r="S34">
            <v>-0.14677969999985407</v>
          </cell>
          <cell r="T34">
            <v>-11.910578384289117</v>
          </cell>
          <cell r="U34">
            <v>-23.742492472400698</v>
          </cell>
          <cell r="V34">
            <v>25.971534979008709</v>
          </cell>
          <cell r="W34">
            <v>2.6197465118179082</v>
          </cell>
          <cell r="X34">
            <v>-7.0617893658631488</v>
          </cell>
          <cell r="Y34">
            <v>-13.734309882624231</v>
          </cell>
          <cell r="Z34">
            <v>4.0158818881025695</v>
          </cell>
          <cell r="AA34">
            <v>8.5900202756816952</v>
          </cell>
          <cell r="AB34">
            <v>29.207215387809072</v>
          </cell>
          <cell r="AC34">
            <v>28.078807668969105</v>
          </cell>
          <cell r="AD34">
            <v>-18.881445460829426</v>
          </cell>
          <cell r="AE34">
            <v>12.129300113668137</v>
          </cell>
          <cell r="AF34">
            <v>11.847879897084695</v>
          </cell>
          <cell r="AG34">
            <v>17.794929653888602</v>
          </cell>
          <cell r="AH34">
            <v>22.890664203812008</v>
          </cell>
          <cell r="AI34">
            <v>32.18137107444295</v>
          </cell>
          <cell r="AJ34">
            <v>-13.010115272855899</v>
          </cell>
        </row>
        <row r="36">
          <cell r="D36">
            <v>-74.69</v>
          </cell>
          <cell r="E36">
            <v>-23.889999999999997</v>
          </cell>
          <cell r="F36">
            <v>8.41</v>
          </cell>
          <cell r="G36">
            <v>17.990000000000002</v>
          </cell>
          <cell r="H36">
            <v>-61.37</v>
          </cell>
          <cell r="I36">
            <v>-58.859999999999992</v>
          </cell>
          <cell r="J36">
            <v>19.57</v>
          </cell>
          <cell r="K36">
            <v>-23.110000000000003</v>
          </cell>
          <cell r="L36">
            <v>-53.269999999999996</v>
          </cell>
          <cell r="M36">
            <v>-14.149999999999999</v>
          </cell>
          <cell r="N36">
            <v>-70.960000000000008</v>
          </cell>
          <cell r="O36">
            <v>-18.599999999999998</v>
          </cell>
          <cell r="P36">
            <v>6.22</v>
          </cell>
          <cell r="Q36">
            <v>-10.430000000000001</v>
          </cell>
          <cell r="R36">
            <v>-29.660000000000004</v>
          </cell>
          <cell r="S36">
            <v>-52.470000000000006</v>
          </cell>
          <cell r="T36">
            <v>8.89</v>
          </cell>
          <cell r="U36">
            <v>23.02</v>
          </cell>
          <cell r="V36">
            <v>-35.94</v>
          </cell>
          <cell r="W36">
            <v>-16.559999999999999</v>
          </cell>
          <cell r="X36">
            <v>-20.589999999999996</v>
          </cell>
          <cell r="Y36">
            <v>12.027838248511962</v>
          </cell>
          <cell r="Z36">
            <v>3.825000000000462</v>
          </cell>
          <cell r="AA36">
            <v>-9.3245295164003696</v>
          </cell>
          <cell r="AB36">
            <v>-25.482878312500002</v>
          </cell>
          <cell r="AC36">
            <v>-18.954569580387947</v>
          </cell>
          <cell r="AD36">
            <v>10.089319997</v>
          </cell>
          <cell r="AE36">
            <v>-8.3575970603181844</v>
          </cell>
          <cell r="AF36">
            <v>-19.47676294881818</v>
          </cell>
          <cell r="AG36">
            <v>-11.950480170518182</v>
          </cell>
          <cell r="AH36">
            <v>-29.695520182654548</v>
          </cell>
          <cell r="AI36">
            <v>-1.1851382000000275</v>
          </cell>
          <cell r="AJ36">
            <v>-2.5879304999999047</v>
          </cell>
        </row>
        <row r="37">
          <cell r="D37">
            <v>46.64</v>
          </cell>
          <cell r="E37">
            <v>24.740000000000002</v>
          </cell>
          <cell r="F37">
            <v>-0.02</v>
          </cell>
          <cell r="G37">
            <v>-0.13</v>
          </cell>
          <cell r="H37">
            <v>29.3</v>
          </cell>
          <cell r="I37">
            <v>53.89</v>
          </cell>
          <cell r="J37">
            <v>0</v>
          </cell>
          <cell r="K37">
            <v>23.66</v>
          </cell>
          <cell r="L37">
            <v>0.02</v>
          </cell>
          <cell r="M37">
            <v>-0.15</v>
          </cell>
          <cell r="N37">
            <v>23.53</v>
          </cell>
          <cell r="O37">
            <v>23.26</v>
          </cell>
          <cell r="P37">
            <v>-2.7800000000000002</v>
          </cell>
          <cell r="Q37">
            <v>-0.16</v>
          </cell>
          <cell r="R37">
            <v>28.31</v>
          </cell>
          <cell r="S37">
            <v>48.629999999999995</v>
          </cell>
          <cell r="T37">
            <v>-2.3060937500000005</v>
          </cell>
          <cell r="U37">
            <v>-4.2561718749999997</v>
          </cell>
          <cell r="V37">
            <v>-1.5030937500000003</v>
          </cell>
          <cell r="W37">
            <v>23.233828124999999</v>
          </cell>
          <cell r="X37">
            <v>15.168468749999999</v>
          </cell>
          <cell r="Y37">
            <v>-3.7363570614000001</v>
          </cell>
          <cell r="Z37">
            <v>-2.3199999999999998</v>
          </cell>
          <cell r="AA37">
            <v>-5.1753999999999998</v>
          </cell>
          <cell r="AB37">
            <v>-3.6671484375000003</v>
          </cell>
          <cell r="AC37">
            <v>-14.8989054989</v>
          </cell>
          <cell r="AD37">
            <v>12.196796875</v>
          </cell>
          <cell r="AE37">
            <v>-0.83220312499999993</v>
          </cell>
          <cell r="AF37">
            <v>9.998153125</v>
          </cell>
          <cell r="AG37">
            <v>-0.83220312499999993</v>
          </cell>
          <cell r="AH37">
            <v>20.53054375</v>
          </cell>
          <cell r="AI37">
            <v>7.7366202000000008</v>
          </cell>
          <cell r="AJ37">
            <v>3.3419385000000013</v>
          </cell>
        </row>
        <row r="38">
          <cell r="D38">
            <v>46.4</v>
          </cell>
          <cell r="E38">
            <v>24.8</v>
          </cell>
          <cell r="F38">
            <v>0</v>
          </cell>
          <cell r="G38">
            <v>0</v>
          </cell>
          <cell r="H38">
            <v>24.3</v>
          </cell>
          <cell r="I38">
            <v>49.1</v>
          </cell>
          <cell r="J38">
            <v>0</v>
          </cell>
          <cell r="K38">
            <v>23.53</v>
          </cell>
          <cell r="L38">
            <v>0</v>
          </cell>
          <cell r="M38">
            <v>0</v>
          </cell>
          <cell r="N38">
            <v>23.53</v>
          </cell>
          <cell r="O38">
            <v>22.78</v>
          </cell>
          <cell r="P38">
            <v>0</v>
          </cell>
          <cell r="Q38">
            <v>0</v>
          </cell>
          <cell r="R38">
            <v>28.77</v>
          </cell>
          <cell r="S38">
            <v>51.55</v>
          </cell>
          <cell r="T38">
            <v>-2.3160937500000003</v>
          </cell>
          <cell r="U38">
            <v>-4.2461718749999999</v>
          </cell>
          <cell r="V38">
            <v>-2.3160937500000003</v>
          </cell>
          <cell r="W38">
            <v>24.973828124999997</v>
          </cell>
          <cell r="X38">
            <v>16.095468749999995</v>
          </cell>
          <cell r="Y38">
            <v>-4.25</v>
          </cell>
          <cell r="Z38">
            <v>-2.3199999999999998</v>
          </cell>
          <cell r="AA38">
            <v>-6.18</v>
          </cell>
          <cell r="AB38">
            <v>-3.6671484375000003</v>
          </cell>
          <cell r="AC38">
            <v>-16.4171484375</v>
          </cell>
          <cell r="AD38">
            <v>11.196796875</v>
          </cell>
          <cell r="AE38">
            <v>-1.8322031249999999</v>
          </cell>
          <cell r="AF38">
            <v>8.998153125</v>
          </cell>
          <cell r="AG38">
            <v>-1.8322031249999999</v>
          </cell>
          <cell r="AH38">
            <v>16.53054375</v>
          </cell>
          <cell r="AI38">
            <v>7.7366202000000008</v>
          </cell>
          <cell r="AJ38">
            <v>3.3419385000000013</v>
          </cell>
        </row>
        <row r="39">
          <cell r="D39">
            <v>46.4</v>
          </cell>
          <cell r="E39">
            <v>24.8</v>
          </cell>
          <cell r="F39">
            <v>0</v>
          </cell>
          <cell r="G39">
            <v>0</v>
          </cell>
          <cell r="H39">
            <v>24.3</v>
          </cell>
          <cell r="I39">
            <v>49.1</v>
          </cell>
          <cell r="J39">
            <v>0</v>
          </cell>
          <cell r="K39">
            <v>23.53</v>
          </cell>
          <cell r="L39">
            <v>0</v>
          </cell>
          <cell r="M39">
            <v>0</v>
          </cell>
          <cell r="N39">
            <v>23.53</v>
          </cell>
          <cell r="O39">
            <v>22.78</v>
          </cell>
          <cell r="P39">
            <v>0</v>
          </cell>
          <cell r="Q39">
            <v>0</v>
          </cell>
          <cell r="R39">
            <v>29.34</v>
          </cell>
          <cell r="S39">
            <v>52.120000000000005</v>
          </cell>
          <cell r="T39">
            <v>0</v>
          </cell>
          <cell r="U39">
            <v>0</v>
          </cell>
          <cell r="V39">
            <v>0</v>
          </cell>
          <cell r="W39">
            <v>29.22</v>
          </cell>
          <cell r="X39">
            <v>29.22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13.029</v>
          </cell>
          <cell r="AE39">
            <v>0</v>
          </cell>
          <cell r="AF39">
            <v>13.029</v>
          </cell>
          <cell r="AG39">
            <v>0</v>
          </cell>
          <cell r="AH39">
            <v>26.058</v>
          </cell>
          <cell r="AI39">
            <v>26.058</v>
          </cell>
          <cell r="AJ39">
            <v>26.058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-0.56999999999999995</v>
          </cell>
          <cell r="S40">
            <v>-0.56999999999999995</v>
          </cell>
          <cell r="T40">
            <v>-2.3160937500000003</v>
          </cell>
          <cell r="U40">
            <v>-4.2461718749999999</v>
          </cell>
          <cell r="V40">
            <v>-2.3160937500000003</v>
          </cell>
          <cell r="W40">
            <v>-4.2461718749999999</v>
          </cell>
          <cell r="X40">
            <v>-13.12453125</v>
          </cell>
          <cell r="Y40">
            <v>-4.25</v>
          </cell>
          <cell r="Z40">
            <v>-2.3199999999999998</v>
          </cell>
          <cell r="AA40">
            <v>-6.18</v>
          </cell>
          <cell r="AB40">
            <v>-3.6671484375000003</v>
          </cell>
          <cell r="AC40">
            <v>-16.4171484375</v>
          </cell>
          <cell r="AD40">
            <v>-1.8322031249999999</v>
          </cell>
          <cell r="AE40">
            <v>-1.8322031249999999</v>
          </cell>
          <cell r="AF40">
            <v>-4.0308468749999999</v>
          </cell>
          <cell r="AG40">
            <v>-1.8322031249999999</v>
          </cell>
          <cell r="AH40">
            <v>-9.5274562500000002</v>
          </cell>
          <cell r="AI40">
            <v>-18.321379799999999</v>
          </cell>
          <cell r="AJ40">
            <v>-22.716061499999999</v>
          </cell>
        </row>
        <row r="41">
          <cell r="D41">
            <v>0.24</v>
          </cell>
          <cell r="E41">
            <v>-0.06</v>
          </cell>
          <cell r="F41">
            <v>-0.02</v>
          </cell>
          <cell r="G41">
            <v>-0.13</v>
          </cell>
          <cell r="H41">
            <v>5</v>
          </cell>
          <cell r="I41">
            <v>4.79</v>
          </cell>
          <cell r="J41">
            <v>0</v>
          </cell>
          <cell r="K41">
            <v>0.13</v>
          </cell>
          <cell r="L41">
            <v>0.02</v>
          </cell>
          <cell r="M41">
            <v>-0.15</v>
          </cell>
          <cell r="N41">
            <v>0</v>
          </cell>
          <cell r="O41">
            <v>0.48</v>
          </cell>
          <cell r="P41">
            <v>-2.7800000000000002</v>
          </cell>
          <cell r="Q41">
            <v>-0.16</v>
          </cell>
          <cell r="R41">
            <v>-0.46</v>
          </cell>
          <cell r="S41">
            <v>-2.9200000000000004</v>
          </cell>
          <cell r="T41">
            <v>0.01</v>
          </cell>
          <cell r="U41">
            <v>-0.01</v>
          </cell>
          <cell r="V41">
            <v>0.81299999999999994</v>
          </cell>
          <cell r="W41">
            <v>-1.74</v>
          </cell>
          <cell r="X41">
            <v>-0.92700000000000005</v>
          </cell>
          <cell r="Y41">
            <v>0.51364293859999999</v>
          </cell>
          <cell r="Z41">
            <v>0</v>
          </cell>
          <cell r="AA41">
            <v>1.0045999999999999</v>
          </cell>
          <cell r="AB41">
            <v>0</v>
          </cell>
          <cell r="AC41">
            <v>1.5182429385999998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4</v>
          </cell>
          <cell r="AI41">
            <v>0</v>
          </cell>
          <cell r="AJ41">
            <v>0</v>
          </cell>
        </row>
        <row r="43">
          <cell r="D43">
            <v>-10.872999999999976</v>
          </cell>
          <cell r="E43">
            <v>-3.6664014274385615</v>
          </cell>
          <cell r="F43">
            <v>-4.9684887506834059</v>
          </cell>
          <cell r="G43">
            <v>1.2812499999999956</v>
          </cell>
          <cell r="H43">
            <v>-6.3485000000000191</v>
          </cell>
          <cell r="I43">
            <v>-13.70214017812199</v>
          </cell>
          <cell r="J43">
            <v>-2.7369092000000634</v>
          </cell>
          <cell r="K43">
            <v>-1.8543770999999936</v>
          </cell>
          <cell r="L43">
            <v>-3.3054146999999818</v>
          </cell>
          <cell r="M43">
            <v>-0.38741159999996599</v>
          </cell>
          <cell r="N43">
            <v>-8.2841126000000056</v>
          </cell>
          <cell r="O43">
            <v>-4.0742937999999711</v>
          </cell>
          <cell r="P43">
            <v>3.3918426000000057</v>
          </cell>
          <cell r="Q43">
            <v>-15.858380300000006</v>
          </cell>
          <cell r="R43">
            <v>12.554051800000014</v>
          </cell>
          <cell r="S43">
            <v>-3.986779699999957</v>
          </cell>
          <cell r="T43">
            <v>-5.326672134289117</v>
          </cell>
          <cell r="U43">
            <v>-4.9786643474006986</v>
          </cell>
          <cell r="V43">
            <v>-11.471558770991289</v>
          </cell>
          <cell r="W43">
            <v>9.2935746368179082</v>
          </cell>
          <cell r="X43">
            <v>-12.483320615863196</v>
          </cell>
          <cell r="Y43">
            <v>-5.4428286955122687</v>
          </cell>
          <cell r="Z43">
            <v>5.5208818881030322</v>
          </cell>
          <cell r="AA43">
            <v>-5.9099092407186742</v>
          </cell>
          <cell r="AB43">
            <v>5.7188637809069132E-2</v>
          </cell>
          <cell r="AC43">
            <v>-5.7746674103188411</v>
          </cell>
          <cell r="AD43">
            <v>3.4046714111705754</v>
          </cell>
          <cell r="AE43">
            <v>2.9394999283499526</v>
          </cell>
          <cell r="AF43">
            <v>2.3692700732665148</v>
          </cell>
          <cell r="AG43">
            <v>5.0122463583704207</v>
          </cell>
          <cell r="AH43">
            <v>13.725687771157464</v>
          </cell>
          <cell r="AI43">
            <v>38.732853074442929</v>
          </cell>
          <cell r="AJ43">
            <v>-12.256107272855802</v>
          </cell>
        </row>
        <row r="45">
          <cell r="D45">
            <v>11.121699999999983</v>
          </cell>
          <cell r="E45">
            <v>3.6064014274385556</v>
          </cell>
          <cell r="F45">
            <v>4.948488750683417</v>
          </cell>
          <cell r="G45">
            <v>-1.4112499999999315</v>
          </cell>
          <cell r="H45">
            <v>6.3585000000000491</v>
          </cell>
          <cell r="I45">
            <v>13.50214017812209</v>
          </cell>
          <cell r="J45">
            <v>2.6899092000000735</v>
          </cell>
          <cell r="K45">
            <v>1.984377099999989</v>
          </cell>
          <cell r="L45">
            <v>3.3674146999999479</v>
          </cell>
          <cell r="M45">
            <v>0.23731159999992713</v>
          </cell>
          <cell r="N45">
            <v>8.2790125999999375</v>
          </cell>
          <cell r="O45">
            <v>4.554293799999968</v>
          </cell>
          <cell r="P45">
            <v>-3.6718425999999909</v>
          </cell>
          <cell r="Q45">
            <v>15.698380300000011</v>
          </cell>
          <cell r="R45">
            <v>-13.014051799999976</v>
          </cell>
          <cell r="S45">
            <v>3.5667797000000121</v>
          </cell>
          <cell r="T45">
            <v>5.3366721342890973</v>
          </cell>
          <cell r="U45">
            <v>4.9786643474007022</v>
          </cell>
          <cell r="V45">
            <v>11.471558770991209</v>
          </cell>
          <cell r="W45">
            <v>-9.2935746368179082</v>
          </cell>
          <cell r="X45">
            <v>12.493320615863098</v>
          </cell>
          <cell r="Y45">
            <v>5.4043098826241804</v>
          </cell>
          <cell r="Z45">
            <v>-5.5658818881025667</v>
          </cell>
          <cell r="AA45">
            <v>5.9822547243182598</v>
          </cell>
          <cell r="AB45">
            <v>0</v>
          </cell>
          <cell r="AC45">
            <v>5.8206827188398735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7">
          <cell r="D47">
            <v>0.24870000000000658</v>
          </cell>
          <cell r="E47">
            <v>-6.0000000000005826E-2</v>
          </cell>
          <cell r="F47">
            <v>-1.9999999999988916E-2</v>
          </cell>
          <cell r="G47">
            <v>-0.12999999999993594</v>
          </cell>
          <cell r="H47">
            <v>1.0000000000029985E-2</v>
          </cell>
          <cell r="I47">
            <v>-0.1999999999999007</v>
          </cell>
          <cell r="J47">
            <v>-4.6999999999989939E-2</v>
          </cell>
          <cell r="K47">
            <v>0.12999999999999545</v>
          </cell>
          <cell r="L47">
            <v>6.1999999999966082E-2</v>
          </cell>
          <cell r="M47">
            <v>-0.15010000000003887</v>
          </cell>
          <cell r="N47">
            <v>-5.1000000000672729E-3</v>
          </cell>
          <cell r="O47">
            <v>0.47999999999999687</v>
          </cell>
          <cell r="P47">
            <v>-0.27999999999998515</v>
          </cell>
          <cell r="Q47">
            <v>-0.15999999999999481</v>
          </cell>
          <cell r="R47">
            <v>-0.45999999999996177</v>
          </cell>
          <cell r="S47">
            <v>-0.41999999999994486</v>
          </cell>
          <cell r="T47">
            <v>9.9999999999802469E-3</v>
          </cell>
          <cell r="U47">
            <v>0</v>
          </cell>
          <cell r="V47">
            <v>-7.9936057773011271E-14</v>
          </cell>
          <cell r="W47">
            <v>0</v>
          </cell>
          <cell r="X47">
            <v>9.9999999999003109E-3</v>
          </cell>
          <cell r="Y47">
            <v>-3.8518812888088227E-2</v>
          </cell>
          <cell r="Z47">
            <v>-4.4999999999534523E-2</v>
          </cell>
          <cell r="AA47">
            <v>7.2345483599585592E-2</v>
          </cell>
          <cell r="AB47">
            <v>5.7188637809069132E-2</v>
          </cell>
          <cell r="AC47">
            <v>4.6015308521031972E-2</v>
          </cell>
          <cell r="AD47">
            <v>3.4046714111705754</v>
          </cell>
          <cell r="AE47">
            <v>2.9394999283499526</v>
          </cell>
          <cell r="AF47">
            <v>2.3692700732665148</v>
          </cell>
          <cell r="AG47">
            <v>5.0122463583704207</v>
          </cell>
          <cell r="AH47">
            <v>13.725687771157464</v>
          </cell>
          <cell r="AI47">
            <v>38.732853074442929</v>
          </cell>
          <cell r="AJ47">
            <v>-12.256107272855802</v>
          </cell>
        </row>
        <row r="51">
          <cell r="D51">
            <v>-16.971087160450281</v>
          </cell>
          <cell r="E51">
            <v>-17.276064365692044</v>
          </cell>
          <cell r="F51">
            <v>-17.054115696880913</v>
          </cell>
          <cell r="G51">
            <v>-15.163511923386439</v>
          </cell>
          <cell r="H51">
            <v>-23.08767129149615</v>
          </cell>
          <cell r="I51">
            <v>-18.175042841515911</v>
          </cell>
          <cell r="J51">
            <v>-25.340258254373659</v>
          </cell>
          <cell r="K51">
            <v>-16.752571883667017</v>
          </cell>
          <cell r="L51">
            <v>-11.255569150673091</v>
          </cell>
          <cell r="M51">
            <v>-21.770108984233676</v>
          </cell>
          <cell r="N51">
            <v>-18.708441051894564</v>
          </cell>
          <cell r="O51">
            <v>-19.59536371514012</v>
          </cell>
          <cell r="P51">
            <v>-13.787083766113426</v>
          </cell>
          <cell r="Q51">
            <v>-19.726372078257988</v>
          </cell>
          <cell r="R51">
            <v>-31.515469346439129</v>
          </cell>
          <cell r="S51">
            <v>-21.27207934464727</v>
          </cell>
          <cell r="T51">
            <v>-13.023264043667643</v>
          </cell>
          <cell r="U51">
            <v>-14.302489203167918</v>
          </cell>
          <cell r="V51">
            <v>-14.468009725842053</v>
          </cell>
          <cell r="W51">
            <v>-24.468245887245715</v>
          </cell>
          <cell r="X51">
            <v>-16.632629811112828</v>
          </cell>
          <cell r="AC51">
            <v>-14.509666711779786</v>
          </cell>
          <cell r="AH51">
            <v>-14.588503222906141</v>
          </cell>
          <cell r="AI51">
            <v>-11.62687545982056</v>
          </cell>
          <cell r="AJ51">
            <v>-9.3550704768790194</v>
          </cell>
        </row>
        <row r="52">
          <cell r="D52">
            <v>-28.620883219210629</v>
          </cell>
          <cell r="E52">
            <v>-24.421163764493432</v>
          </cell>
          <cell r="F52">
            <v>-23.192693201491725</v>
          </cell>
          <cell r="G52">
            <v>-23.546068965775309</v>
          </cell>
          <cell r="H52">
            <v>-30.678946829509446</v>
          </cell>
          <cell r="I52">
            <v>-25.497004256448541</v>
          </cell>
          <cell r="J52">
            <v>-32.013697906625382</v>
          </cell>
          <cell r="K52">
            <v>-29.235438296907233</v>
          </cell>
          <cell r="L52">
            <v>-23.109141945746199</v>
          </cell>
          <cell r="M52">
            <v>-27.529628859350275</v>
          </cell>
          <cell r="N52">
            <v>-27.827699357001677</v>
          </cell>
          <cell r="O52">
            <v>-24.104003761999831</v>
          </cell>
          <cell r="P52">
            <v>-19.522017652795416</v>
          </cell>
          <cell r="Q52">
            <v>-26.325036748202095</v>
          </cell>
          <cell r="R52">
            <v>-38.319171798508961</v>
          </cell>
          <cell r="S52">
            <v>-27.228802774118773</v>
          </cell>
          <cell r="T52">
            <v>-17.574110243414495</v>
          </cell>
          <cell r="U52">
            <v>-19.973168378499935</v>
          </cell>
          <cell r="V52">
            <v>-20.011548427712633</v>
          </cell>
          <cell r="W52">
            <v>-28.983877802780739</v>
          </cell>
          <cell r="X52">
            <v>-21.714259625776432</v>
          </cell>
          <cell r="AC52">
            <v>-19.736717522962589</v>
          </cell>
          <cell r="AH52">
            <v>-19.849625951381579</v>
          </cell>
          <cell r="AI52">
            <v>-16.762040102421221</v>
          </cell>
          <cell r="AJ52">
            <v>-13.50982679700399</v>
          </cell>
        </row>
        <row r="53">
          <cell r="D53">
            <v>23.276276981979478</v>
          </cell>
          <cell r="I53">
            <v>23.019467273063658</v>
          </cell>
          <cell r="N53">
            <v>20.15235960053144</v>
          </cell>
          <cell r="S53">
            <v>37.638416988386709</v>
          </cell>
          <cell r="X53">
            <v>20.759607641955142</v>
          </cell>
          <cell r="AC53">
            <v>23.100091561071515</v>
          </cell>
          <cell r="AH53">
            <v>25.648937966077632</v>
          </cell>
          <cell r="AI53">
            <v>25.910472590678868</v>
          </cell>
          <cell r="AJ53">
            <v>25.79057262635509</v>
          </cell>
        </row>
        <row r="54">
          <cell r="D54">
            <v>-56.433508406325807</v>
          </cell>
          <cell r="I54">
            <v>-55.533299112635518</v>
          </cell>
          <cell r="N54">
            <v>-58.130210107253014</v>
          </cell>
          <cell r="S54">
            <v>-104.66250653386449</v>
          </cell>
          <cell r="X54">
            <v>-49.805327951398226</v>
          </cell>
          <cell r="AC54">
            <v>-50.129894262023697</v>
          </cell>
          <cell r="AH54">
            <v>-53.083763735835056</v>
          </cell>
          <cell r="AI54">
            <v>-49.461177169945863</v>
          </cell>
          <cell r="AJ54">
            <v>-45.400793586495212</v>
          </cell>
        </row>
        <row r="55">
          <cell r="D55">
            <v>110.03993791134999</v>
          </cell>
          <cell r="G55">
            <v>106.96599999999999</v>
          </cell>
          <cell r="H55">
            <v>168.40799999999999</v>
          </cell>
          <cell r="I55">
            <v>168.40799999999999</v>
          </cell>
          <cell r="J55">
            <v>148.46600000000001</v>
          </cell>
          <cell r="K55">
            <v>170.38499999999999</v>
          </cell>
          <cell r="L55">
            <v>225.37100000000001</v>
          </cell>
          <cell r="M55">
            <v>239.81299999999999</v>
          </cell>
          <cell r="N55">
            <v>239.81299999999999</v>
          </cell>
          <cell r="O55">
            <v>316.791</v>
          </cell>
          <cell r="P55">
            <v>308.899</v>
          </cell>
          <cell r="Q55">
            <v>262.03399999999999</v>
          </cell>
          <cell r="R55">
            <v>292.09199999999998</v>
          </cell>
          <cell r="S55">
            <v>292.09199999999998</v>
          </cell>
          <cell r="T55">
            <v>284.23399999999998</v>
          </cell>
          <cell r="U55">
            <v>259.64299999999997</v>
          </cell>
          <cell r="V55">
            <v>293.83600000000001</v>
          </cell>
          <cell r="W55">
            <v>304.61700000000002</v>
          </cell>
          <cell r="X55">
            <v>304.61700000000002</v>
          </cell>
          <cell r="Y55">
            <v>286.64499999999998</v>
          </cell>
          <cell r="Z55">
            <v>280.108</v>
          </cell>
          <cell r="AA55">
            <v>285.88799999999998</v>
          </cell>
          <cell r="AB55">
            <v>303.14600000000002</v>
          </cell>
          <cell r="AC55">
            <v>303.14600000000002</v>
          </cell>
          <cell r="AD55">
            <v>293.056680003</v>
          </cell>
          <cell r="AE55">
            <v>301.4142770633182</v>
          </cell>
          <cell r="AF55">
            <v>320.89104001213639</v>
          </cell>
          <cell r="AG55">
            <v>332.84152018265456</v>
          </cell>
          <cell r="AH55">
            <v>332.84152018265456</v>
          </cell>
          <cell r="AI55">
            <v>334.0266583826546</v>
          </cell>
          <cell r="AJ55">
            <v>336.61458888265452</v>
          </cell>
        </row>
        <row r="56">
          <cell r="Q56">
            <v>325.12599999999998</v>
          </cell>
          <cell r="R56">
            <v>335.36</v>
          </cell>
          <cell r="S56">
            <v>335.36</v>
          </cell>
          <cell r="T56">
            <v>322.73699999999997</v>
          </cell>
          <cell r="U56">
            <v>315.68399999999997</v>
          </cell>
          <cell r="V56">
            <v>350.15899999999999</v>
          </cell>
          <cell r="W56">
            <v>332.31200000000001</v>
          </cell>
          <cell r="X56">
            <v>332.31200000000001</v>
          </cell>
          <cell r="Y56">
            <v>338.94</v>
          </cell>
          <cell r="Z56">
            <v>330.00299999999999</v>
          </cell>
          <cell r="AA56">
            <v>329.35299999999995</v>
          </cell>
        </row>
        <row r="57">
          <cell r="D57">
            <v>1.8184912756991765</v>
          </cell>
          <cell r="I57">
            <v>2.2754171674423063</v>
          </cell>
          <cell r="N57">
            <v>3.0213424610014492</v>
          </cell>
          <cell r="S57">
            <v>3.5053495928547789</v>
          </cell>
          <cell r="X57">
            <v>3.9771834345033077</v>
          </cell>
          <cell r="AC57">
            <v>3.7095732371964885</v>
          </cell>
          <cell r="AH57">
            <v>3.5381892232208787</v>
          </cell>
          <cell r="AI57">
            <v>3.5101703818009953</v>
          </cell>
          <cell r="AJ57">
            <v>3.441162884067321</v>
          </cell>
        </row>
        <row r="59">
          <cell r="D59">
            <v>405.88230000000004</v>
          </cell>
          <cell r="E59">
            <v>402.6676333333333</v>
          </cell>
          <cell r="F59">
            <v>407.1241</v>
          </cell>
          <cell r="G59">
            <v>415.23436666666663</v>
          </cell>
          <cell r="H59">
            <v>428.72180000000003</v>
          </cell>
          <cell r="I59">
            <v>413.43697499999996</v>
          </cell>
          <cell r="J59">
            <v>465.48219999999998</v>
          </cell>
          <cell r="K59">
            <v>495.30756666666667</v>
          </cell>
          <cell r="L59">
            <v>502.51333333333332</v>
          </cell>
          <cell r="M59">
            <v>500.26</v>
          </cell>
          <cell r="N59">
            <v>490.89077500000002</v>
          </cell>
          <cell r="O59">
            <v>499.42</v>
          </cell>
          <cell r="P59">
            <v>502.89</v>
          </cell>
          <cell r="Q59">
            <v>503.31</v>
          </cell>
          <cell r="R59">
            <v>513.84</v>
          </cell>
          <cell r="S59">
            <v>504.86500000000001</v>
          </cell>
          <cell r="T59">
            <v>538.67999999999995</v>
          </cell>
          <cell r="U59">
            <v>539.87</v>
          </cell>
          <cell r="V59">
            <v>539.11</v>
          </cell>
          <cell r="W59">
            <v>522</v>
          </cell>
          <cell r="X59">
            <v>534.91499999999996</v>
          </cell>
          <cell r="Y59">
            <v>527.46</v>
          </cell>
          <cell r="Z59">
            <v>536.22</v>
          </cell>
          <cell r="AA59">
            <v>542.79</v>
          </cell>
          <cell r="AB59">
            <v>549.82000000000005</v>
          </cell>
          <cell r="AC59">
            <v>539.15</v>
          </cell>
          <cell r="AD59">
            <v>550</v>
          </cell>
          <cell r="AE59">
            <v>550</v>
          </cell>
          <cell r="AF59">
            <v>550</v>
          </cell>
          <cell r="AG59">
            <v>550</v>
          </cell>
          <cell r="AH59">
            <v>550</v>
          </cell>
          <cell r="AI59">
            <v>550</v>
          </cell>
          <cell r="AJ59">
            <v>550</v>
          </cell>
        </row>
        <row r="60">
          <cell r="D60">
            <v>522.25598167659405</v>
          </cell>
          <cell r="E60">
            <v>148.49747422846539</v>
          </cell>
          <cell r="F60">
            <v>162.821055</v>
          </cell>
          <cell r="G60">
            <v>171.14524</v>
          </cell>
          <cell r="H60">
            <v>178.74525700000001</v>
          </cell>
          <cell r="I60">
            <v>661.20902622846506</v>
          </cell>
          <cell r="J60">
            <v>180.10874831608677</v>
          </cell>
          <cell r="K60">
            <v>191.76658830400001</v>
          </cell>
          <cell r="L60">
            <v>211.01106259200003</v>
          </cell>
          <cell r="M60">
            <v>221.448646876</v>
          </cell>
          <cell r="N60">
            <v>804.33504608808698</v>
          </cell>
          <cell r="O60">
            <v>217.529229613951</v>
          </cell>
          <cell r="P60">
            <v>233.15161132111999</v>
          </cell>
          <cell r="Q60">
            <v>254.19247528064</v>
          </cell>
          <cell r="R60">
            <v>250.51173122385498</v>
          </cell>
          <cell r="S60">
            <v>955.38504743956605</v>
          </cell>
          <cell r="T60">
            <v>233.23466129421001</v>
          </cell>
          <cell r="U60">
            <v>248.45802221168799</v>
          </cell>
          <cell r="V60">
            <v>260.46077838474696</v>
          </cell>
          <cell r="W60">
            <v>244.96376972745901</v>
          </cell>
          <cell r="X60">
            <v>987.11723161810403</v>
          </cell>
          <cell r="Y60">
            <v>233.25332194371214</v>
          </cell>
          <cell r="Z60">
            <v>253.31265889212784</v>
          </cell>
          <cell r="AA60">
            <v>189.738</v>
          </cell>
          <cell r="AB60">
            <v>288.26319839358973</v>
          </cell>
          <cell r="AC60">
            <v>1032.4549999999999</v>
          </cell>
          <cell r="AH60">
            <v>1129.03657765864</v>
          </cell>
          <cell r="AI60">
            <v>1255.26647121006</v>
          </cell>
          <cell r="AJ60">
            <v>1383.3542949703301</v>
          </cell>
        </row>
        <row r="61">
          <cell r="D61">
            <v>1286.7178038475538</v>
          </cell>
          <cell r="E61">
            <v>368.78423279066322</v>
          </cell>
          <cell r="F61">
            <v>399.92978799339068</v>
          </cell>
          <cell r="G61">
            <v>412.16540281548629</v>
          </cell>
          <cell r="H61">
            <v>416.92598090416675</v>
          </cell>
          <cell r="I61">
            <v>1599.2982394195997</v>
          </cell>
          <cell r="J61">
            <v>386.9293999127932</v>
          </cell>
          <cell r="K61">
            <v>387.16668431810081</v>
          </cell>
          <cell r="L61">
            <v>419.91137069397837</v>
          </cell>
          <cell r="M61">
            <v>442.66710685643466</v>
          </cell>
          <cell r="N61">
            <v>1638.5214126056596</v>
          </cell>
          <cell r="O61">
            <v>435.56371313513876</v>
          </cell>
          <cell r="P61">
            <v>463.62347893400147</v>
          </cell>
          <cell r="Q61">
            <v>505.04157533257836</v>
          </cell>
          <cell r="R61">
            <v>487.52866889275839</v>
          </cell>
          <cell r="S61">
            <v>1892.3574568242323</v>
          </cell>
          <cell r="T61">
            <v>432.97442135258416</v>
          </cell>
          <cell r="U61">
            <v>460.21824182060124</v>
          </cell>
          <cell r="V61">
            <v>483.13104632588329</v>
          </cell>
          <cell r="W61">
            <v>469.27925235145403</v>
          </cell>
          <cell r="X61">
            <v>1845.372127568126</v>
          </cell>
          <cell r="Y61">
            <v>442.21992557485328</v>
          </cell>
          <cell r="Z61">
            <v>472.40434689516957</v>
          </cell>
          <cell r="AA61">
            <v>349.56060354833363</v>
          </cell>
          <cell r="AB61">
            <v>524.28649083989262</v>
          </cell>
          <cell r="AC61">
            <v>1914.9680051933599</v>
          </cell>
          <cell r="AH61">
            <v>2052.7937775611636</v>
          </cell>
          <cell r="AI61">
            <v>2282.3026749273818</v>
          </cell>
          <cell r="AJ61">
            <v>2515.1896272187819</v>
          </cell>
        </row>
        <row r="68">
          <cell r="D68">
            <v>1995</v>
          </cell>
          <cell r="E68">
            <v>1.96</v>
          </cell>
          <cell r="F68">
            <v>2.96</v>
          </cell>
          <cell r="G68">
            <v>3.96</v>
          </cell>
          <cell r="H68">
            <v>4.96</v>
          </cell>
          <cell r="I68">
            <v>1996</v>
          </cell>
          <cell r="J68">
            <v>1.97</v>
          </cell>
          <cell r="K68">
            <v>2.97</v>
          </cell>
          <cell r="L68">
            <v>3.97</v>
          </cell>
          <cell r="M68">
            <v>4.97</v>
          </cell>
          <cell r="N68">
            <v>1997</v>
          </cell>
          <cell r="O68">
            <v>1.98</v>
          </cell>
          <cell r="P68">
            <v>2.98</v>
          </cell>
          <cell r="Q68">
            <v>3.98</v>
          </cell>
          <cell r="R68">
            <v>4.9800000000000004</v>
          </cell>
          <cell r="S68">
            <v>1998</v>
          </cell>
          <cell r="T68">
            <v>1.99</v>
          </cell>
          <cell r="U68">
            <v>2.99</v>
          </cell>
          <cell r="V68">
            <v>3.99</v>
          </cell>
          <cell r="W68">
            <v>4.99</v>
          </cell>
          <cell r="X68">
            <v>1999</v>
          </cell>
          <cell r="Y68">
            <v>1</v>
          </cell>
          <cell r="Z68">
            <v>2</v>
          </cell>
          <cell r="AA68">
            <v>3</v>
          </cell>
          <cell r="AB68">
            <v>4</v>
          </cell>
          <cell r="AC68">
            <v>2000</v>
          </cell>
          <cell r="AD68">
            <v>1.01</v>
          </cell>
          <cell r="AE68">
            <v>2.0099999999999998</v>
          </cell>
          <cell r="AF68">
            <v>3.01</v>
          </cell>
          <cell r="AG68">
            <v>4.01</v>
          </cell>
          <cell r="AH68">
            <v>2001</v>
          </cell>
          <cell r="AI68">
            <v>2002</v>
          </cell>
          <cell r="AJ68">
            <v>2003</v>
          </cell>
        </row>
        <row r="69">
          <cell r="T69" t="str">
            <v>actual</v>
          </cell>
          <cell r="U69" t="str">
            <v>actual</v>
          </cell>
          <cell r="V69" t="str">
            <v>actual</v>
          </cell>
          <cell r="W69" t="str">
            <v>actual</v>
          </cell>
          <cell r="X69" t="str">
            <v>actual</v>
          </cell>
          <cell r="Y69" t="str">
            <v>actual</v>
          </cell>
          <cell r="Z69" t="str">
            <v>actual</v>
          </cell>
          <cell r="AA69" t="str">
            <v>prog.</v>
          </cell>
          <cell r="AB69" t="str">
            <v>prog</v>
          </cell>
          <cell r="AC69" t="str">
            <v>prog.</v>
          </cell>
          <cell r="AD69" t="str">
            <v>prog</v>
          </cell>
          <cell r="AE69" t="str">
            <v>prog.</v>
          </cell>
          <cell r="AF69" t="str">
            <v>prog</v>
          </cell>
          <cell r="AG69" t="str">
            <v>prog.</v>
          </cell>
          <cell r="AH69" t="str">
            <v>prog</v>
          </cell>
          <cell r="AI69" t="str">
            <v>prog.</v>
          </cell>
          <cell r="AJ69" t="str">
            <v>prog</v>
          </cell>
        </row>
        <row r="71">
          <cell r="I71">
            <v>33.110381544223969</v>
          </cell>
          <cell r="J71">
            <v>53.89538921329293</v>
          </cell>
          <cell r="K71">
            <v>-4.9030668097338292</v>
          </cell>
          <cell r="L71">
            <v>-24.377024020480491</v>
          </cell>
          <cell r="M71">
            <v>0.11491099487312795</v>
          </cell>
          <cell r="N71">
            <v>5.45928406462113</v>
          </cell>
          <cell r="O71">
            <v>-12.951307162527868</v>
          </cell>
          <cell r="P71">
            <v>-1.4496056637943724</v>
          </cell>
          <cell r="Q71">
            <v>110.78963704245456</v>
          </cell>
          <cell r="R71">
            <v>59.435887338822425</v>
          </cell>
          <cell r="S71">
            <v>31.317739751630853</v>
          </cell>
          <cell r="T71">
            <v>-33.934144074042862</v>
          </cell>
          <cell r="U71">
            <v>2.9763802606041452</v>
          </cell>
          <cell r="V71">
            <v>-29.838415728337694</v>
          </cell>
          <cell r="W71">
            <v>-25.267372565241686</v>
          </cell>
          <cell r="X71">
            <v>-23.751420318900728</v>
          </cell>
          <cell r="Y71">
            <v>57.430483623296226</v>
          </cell>
          <cell r="Z71">
            <v>3.6205028884313606</v>
          </cell>
          <cell r="AA71">
            <v>-34.732845778042019</v>
          </cell>
          <cell r="AB71">
            <v>-34.4587397112075</v>
          </cell>
          <cell r="AC71">
            <v>-9.4738437300033524</v>
          </cell>
          <cell r="AD71">
            <v>-2.5986543094245036</v>
          </cell>
          <cell r="AE71">
            <v>14.651950918329646</v>
          </cell>
          <cell r="AF71">
            <v>53.47630240725195</v>
          </cell>
          <cell r="AG71">
            <v>-13.908064577156125</v>
          </cell>
          <cell r="AH71">
            <v>7.7797319608371822</v>
          </cell>
          <cell r="AI71">
            <v>-11.39051721326004</v>
          </cell>
          <cell r="AJ71">
            <v>-11.329014134098898</v>
          </cell>
        </row>
        <row r="72">
          <cell r="I72">
            <v>10.726678843816188</v>
          </cell>
          <cell r="J72">
            <v>37.539953006173249</v>
          </cell>
          <cell r="K72">
            <v>22.031697467758434</v>
          </cell>
          <cell r="L72">
            <v>-1.1164801195320706E-2</v>
          </cell>
          <cell r="M72">
            <v>-4.7251655675737396</v>
          </cell>
          <cell r="N72">
            <v>11.81776524094451</v>
          </cell>
          <cell r="O72">
            <v>-15.243443145096222</v>
          </cell>
          <cell r="P72">
            <v>-20.038205077263044</v>
          </cell>
          <cell r="Q72">
            <v>37.0107557556573</v>
          </cell>
          <cell r="R72">
            <v>53.298767991150015</v>
          </cell>
          <cell r="S72">
            <v>13.006206967151243</v>
          </cell>
          <cell r="T72">
            <v>-27.523917781499236</v>
          </cell>
          <cell r="U72">
            <v>1.5595269976910373</v>
          </cell>
          <cell r="V72">
            <v>-27.280727816485069</v>
          </cell>
          <cell r="W72">
            <v>-27.193262513990433</v>
          </cell>
          <cell r="X72">
            <v>-22.232657049640579</v>
          </cell>
          <cell r="Y72">
            <v>41.737278934421965</v>
          </cell>
          <cell r="Z72">
            <v>8.4905626128219751</v>
          </cell>
          <cell r="AA72">
            <v>-35.231089981772072</v>
          </cell>
          <cell r="AB72">
            <v>-20.775574569526285</v>
          </cell>
          <cell r="AC72">
            <v>-5.6792023572906629</v>
          </cell>
          <cell r="AD72">
            <v>-1.2849094898970037</v>
          </cell>
          <cell r="AE72">
            <v>3.4841408709952191</v>
          </cell>
          <cell r="AF72">
            <v>58.125514044387472</v>
          </cell>
          <cell r="AG72">
            <v>-8.3213269285295581</v>
          </cell>
          <cell r="AH72">
            <v>7.8105352430521293</v>
          </cell>
          <cell r="AI72">
            <v>-6.1136479842356124</v>
          </cell>
          <cell r="AJ72">
            <v>-11.178030281656987</v>
          </cell>
        </row>
        <row r="73">
          <cell r="I73">
            <v>16.431713278904112</v>
          </cell>
          <cell r="J73">
            <v>38.84557643526432</v>
          </cell>
          <cell r="K73">
            <v>26.671352766866562</v>
          </cell>
          <cell r="L73">
            <v>11.600640706049532</v>
          </cell>
          <cell r="M73">
            <v>7.1464202920621602</v>
          </cell>
          <cell r="N73">
            <v>19.244155089185242</v>
          </cell>
          <cell r="O73">
            <v>-6.9933037045875182</v>
          </cell>
          <cell r="P73">
            <v>-4.4063547629961448</v>
          </cell>
          <cell r="Q73">
            <v>2.8135379533537446</v>
          </cell>
          <cell r="R73">
            <v>18.740271685297898</v>
          </cell>
          <cell r="S73">
            <v>3.2198744559950114</v>
          </cell>
          <cell r="T73">
            <v>-25.553586790853828</v>
          </cell>
          <cell r="U73">
            <v>-17.22350577134101</v>
          </cell>
          <cell r="V73">
            <v>-13.896538577171569</v>
          </cell>
          <cell r="W73">
            <v>-16.246913284686443</v>
          </cell>
          <cell r="X73">
            <v>-17.925808579006443</v>
          </cell>
          <cell r="Y73">
            <v>21.693498629727742</v>
          </cell>
          <cell r="Z73">
            <v>13.184995837563363</v>
          </cell>
          <cell r="AA73">
            <v>-15.295547567203087</v>
          </cell>
          <cell r="AB73">
            <v>-13.454225717148731</v>
          </cell>
          <cell r="AC73">
            <v>-0.99185096213571455</v>
          </cell>
          <cell r="AD73">
            <v>-2.66177044605449</v>
          </cell>
          <cell r="AE73">
            <v>1.9119855273234947</v>
          </cell>
          <cell r="AF73">
            <v>37.210250844320427</v>
          </cell>
          <cell r="AG73">
            <v>5.4947807686811956</v>
          </cell>
          <cell r="AH73">
            <v>9.2684791594246576</v>
          </cell>
          <cell r="AI73">
            <v>-0.70030253702184098</v>
          </cell>
          <cell r="AJ73">
            <v>-7.2723489300444299</v>
          </cell>
        </row>
        <row r="74">
          <cell r="I74">
            <v>7.2129937246216258</v>
          </cell>
          <cell r="J74">
            <v>-14.949423665019992</v>
          </cell>
          <cell r="K74">
            <v>-26.339981508387282</v>
          </cell>
          <cell r="L74">
            <v>-30.728934462773069</v>
          </cell>
          <cell r="M74">
            <v>-3.5636363636363626</v>
          </cell>
          <cell r="N74">
            <v>-19.558945048891331</v>
          </cell>
          <cell r="O74">
            <v>59.203429677776228</v>
          </cell>
          <cell r="P74">
            <v>8.8258499497920013</v>
          </cell>
          <cell r="Q74">
            <v>-7.6267095736122172</v>
          </cell>
          <cell r="R74">
            <v>-33.112116641528416</v>
          </cell>
          <cell r="S74">
            <v>-2.0360993524031272</v>
          </cell>
          <cell r="T74">
            <v>11.418380820013894</v>
          </cell>
          <cell r="U74">
            <v>0.71099027846430829</v>
          </cell>
          <cell r="V74">
            <v>8.3260755965859516</v>
          </cell>
          <cell r="W74">
            <v>12.465053743235117</v>
          </cell>
          <cell r="X74">
            <v>8.0468563763784715</v>
          </cell>
          <cell r="Y74">
            <v>-4.9482305517240661</v>
          </cell>
          <cell r="Z74">
            <v>37.962909941673558</v>
          </cell>
          <cell r="AA74">
            <v>19.565846599131703</v>
          </cell>
          <cell r="AB74">
            <v>45.477200199160734</v>
          </cell>
          <cell r="AC74">
            <v>24.02649295157579</v>
          </cell>
          <cell r="AD74">
            <v>31.465533414548617</v>
          </cell>
          <cell r="AE74">
            <v>1.3058692990300642</v>
          </cell>
          <cell r="AF74">
            <v>21.049510057775422</v>
          </cell>
          <cell r="AG74">
            <v>12.769517301543559</v>
          </cell>
          <cell r="AH74">
            <v>15.341014790620406</v>
          </cell>
          <cell r="AI74">
            <v>12.489999999999995</v>
          </cell>
          <cell r="AJ74">
            <v>10.079999999999998</v>
          </cell>
        </row>
        <row r="75">
          <cell r="I75">
            <v>12.725729740157604</v>
          </cell>
          <cell r="J75">
            <v>22.40483123045405</v>
          </cell>
          <cell r="K75">
            <v>4.7071524781626408</v>
          </cell>
          <cell r="L75">
            <v>-6.696874981180045</v>
          </cell>
          <cell r="M75">
            <v>3.308815705180379</v>
          </cell>
          <cell r="N75">
            <v>4.4079210807834528</v>
          </cell>
          <cell r="O75">
            <v>7.0637675541380673</v>
          </cell>
          <cell r="P75">
            <v>-0.54949058155769137</v>
          </cell>
          <cell r="Q75">
            <v>-0.53700115873893139</v>
          </cell>
          <cell r="R75">
            <v>1.39661516315428</v>
          </cell>
          <cell r="S75">
            <v>1.671575746744594</v>
          </cell>
          <cell r="T75">
            <v>-13.879020680174023</v>
          </cell>
          <cell r="U75">
            <v>-11.503237883818784</v>
          </cell>
          <cell r="V75">
            <v>-7.273093988464808</v>
          </cell>
          <cell r="W75">
            <v>-9.9117349993449011</v>
          </cell>
          <cell r="X75">
            <v>-10.553821127987874</v>
          </cell>
          <cell r="Y75">
            <v>10.809750638638803</v>
          </cell>
          <cell r="Z75">
            <v>22.178758409030451</v>
          </cell>
          <cell r="AA75">
            <v>-3.1571668920186085</v>
          </cell>
          <cell r="AB75">
            <v>2.7785286283554598</v>
          </cell>
          <cell r="AC75">
            <v>7.5859699660603184</v>
          </cell>
          <cell r="AD75">
            <v>9.2973785231161798</v>
          </cell>
          <cell r="AE75">
            <v>1.6635582807773375</v>
          </cell>
          <cell r="AF75">
            <v>30.262936918501197</v>
          </cell>
          <cell r="AG75">
            <v>8.3310997688705157</v>
          </cell>
          <cell r="AH75">
            <v>11.668678504553355</v>
          </cell>
          <cell r="AI75">
            <v>4.6846811169466207</v>
          </cell>
          <cell r="AJ75">
            <v>0.34000000000000341</v>
          </cell>
        </row>
        <row r="76">
          <cell r="I76">
            <v>114.65257785433874</v>
          </cell>
          <cell r="J76">
            <v>8.6747505251714614</v>
          </cell>
          <cell r="K76">
            <v>10.002989369947016</v>
          </cell>
          <cell r="L76">
            <v>10.397213884992951</v>
          </cell>
          <cell r="M76">
            <v>73.581910112359594</v>
          </cell>
          <cell r="N76">
            <v>23.601292781477468</v>
          </cell>
          <cell r="O76">
            <v>-3.1950002411224858</v>
          </cell>
          <cell r="P76">
            <v>-20.682654966520374</v>
          </cell>
          <cell r="Q76">
            <v>-0.28128949404410264</v>
          </cell>
          <cell r="R76">
            <v>18.378976710337881</v>
          </cell>
          <cell r="S76">
            <v>7.7241007781864823E-2</v>
          </cell>
          <cell r="T76">
            <v>-3.2850996659935845</v>
          </cell>
          <cell r="U76">
            <v>27.71211181983621</v>
          </cell>
          <cell r="V76">
            <v>-11.297084289631869</v>
          </cell>
          <cell r="W76">
            <v>-7.9618943901343044</v>
          </cell>
          <cell r="X76">
            <v>-1.2995759973343866</v>
          </cell>
          <cell r="Y76">
            <v>3.0557340253406267</v>
          </cell>
          <cell r="Z76">
            <v>-8.5333469721437041</v>
          </cell>
          <cell r="AA76">
            <v>-45.172655370064859</v>
          </cell>
          <cell r="AB76">
            <v>-31.275103130804908</v>
          </cell>
          <cell r="AC76">
            <v>-22.067002864457237</v>
          </cell>
          <cell r="AD76">
            <v>46.566832352683178</v>
          </cell>
          <cell r="AE76">
            <v>4.6286214048934369</v>
          </cell>
          <cell r="AF76">
            <v>-33.951306008140833</v>
          </cell>
          <cell r="AG76">
            <v>-104.39509410800395</v>
          </cell>
          <cell r="AH76">
            <v>-22.600585878270195</v>
          </cell>
          <cell r="AI76">
            <v>-24.296720322695364</v>
          </cell>
          <cell r="AJ76">
            <v>-25.543048090144922</v>
          </cell>
        </row>
        <row r="77">
          <cell r="I77">
            <v>171.71305881775527</v>
          </cell>
          <cell r="J77">
            <v>47.237830117163838</v>
          </cell>
          <cell r="K77">
            <v>52.668406891938901</v>
          </cell>
          <cell r="L77">
            <v>25.58972900932919</v>
          </cell>
          <cell r="M77">
            <v>-3.4216358453329434</v>
          </cell>
          <cell r="N77">
            <v>24.266900263584887</v>
          </cell>
          <cell r="O77">
            <v>65.96911906552856</v>
          </cell>
          <cell r="P77">
            <v>46.708216090880967</v>
          </cell>
          <cell r="Q77">
            <v>19.319236251482479</v>
          </cell>
          <cell r="R77">
            <v>22.134884082099873</v>
          </cell>
          <cell r="S77">
            <v>35.361794038371045</v>
          </cell>
          <cell r="T77">
            <v>6.3395615618063914</v>
          </cell>
          <cell r="U77">
            <v>-16.297503245810404</v>
          </cell>
          <cell r="V77">
            <v>4.2806027597575422</v>
          </cell>
          <cell r="W77">
            <v>24.128759237547911</v>
          </cell>
          <cell r="X77">
            <v>3.8884984876066682</v>
          </cell>
          <cell r="Y77">
            <v>-0.25738540088325124</v>
          </cell>
          <cell r="Z77">
            <v>9.50120050498235</v>
          </cell>
          <cell r="AA77">
            <v>-5.7453629841817957</v>
          </cell>
          <cell r="AB77">
            <v>-2.3685329550608003</v>
          </cell>
          <cell r="AC77">
            <v>-0.10939978311054688</v>
          </cell>
          <cell r="AD77">
            <v>2.683774582755305</v>
          </cell>
          <cell r="AE77">
            <v>13.722860366583006</v>
          </cell>
          <cell r="AF77">
            <v>46.155061142115557</v>
          </cell>
          <cell r="AG77">
            <v>41.971588634327986</v>
          </cell>
          <cell r="AH77">
            <v>27.355765654206394</v>
          </cell>
          <cell r="AI77">
            <v>11.953575918132003</v>
          </cell>
          <cell r="AJ77">
            <v>8.8999999999999915</v>
          </cell>
        </row>
        <row r="78">
          <cell r="I78">
            <v>145.87373254256747</v>
          </cell>
          <cell r="J78">
            <v>27.341467498221078</v>
          </cell>
          <cell r="K78">
            <v>33.57147342765586</v>
          </cell>
          <cell r="L78">
            <v>19.69782621702474</v>
          </cell>
          <cell r="M78">
            <v>18.710015104953399</v>
          </cell>
          <cell r="N78">
            <v>24.003759623150671</v>
          </cell>
          <cell r="O78">
            <v>35.515309229977817</v>
          </cell>
          <cell r="P78">
            <v>21.866621176412295</v>
          </cell>
          <cell r="Q78">
            <v>12.30847034548448</v>
          </cell>
          <cell r="R78">
            <v>20.556418693271027</v>
          </cell>
          <cell r="S78">
            <v>21.457705868901272</v>
          </cell>
          <cell r="T78">
            <v>3.312260173757835</v>
          </cell>
          <cell r="U78">
            <v>-5.7388294153903416</v>
          </cell>
          <cell r="V78">
            <v>-0.66665868504209413</v>
          </cell>
          <cell r="W78">
            <v>10.885862374937204</v>
          </cell>
          <cell r="X78">
            <v>2.2039855707106142</v>
          </cell>
          <cell r="Y78">
            <v>0.71816300774885633</v>
          </cell>
          <cell r="Z78">
            <v>3.6389238319870572</v>
          </cell>
          <cell r="AA78">
            <v>-16.926904791040442</v>
          </cell>
          <cell r="AB78">
            <v>-12.269839153474564</v>
          </cell>
          <cell r="AC78">
            <v>-6.9944047757967525</v>
          </cell>
          <cell r="AD78">
            <v>15.905038676013248</v>
          </cell>
          <cell r="AE78">
            <v>11.113900993308562</v>
          </cell>
          <cell r="AF78">
            <v>31.161368775322188</v>
          </cell>
          <cell r="AG78">
            <v>2.6977521345032329</v>
          </cell>
          <cell r="AH78">
            <v>14.23006956853277</v>
          </cell>
          <cell r="AI78">
            <v>5.5</v>
          </cell>
          <cell r="AJ78">
            <v>4.5</v>
          </cell>
        </row>
        <row r="79">
          <cell r="I79">
            <v>22.921514130844074</v>
          </cell>
          <cell r="J79">
            <v>-1.649821905500275</v>
          </cell>
          <cell r="K79">
            <v>-12.362122872446989</v>
          </cell>
          <cell r="L79">
            <v>-19.433085627728772</v>
          </cell>
          <cell r="M79">
            <v>-3.5282700114689334</v>
          </cell>
          <cell r="N79">
            <v>-10.30808484055251</v>
          </cell>
          <cell r="O79">
            <v>61.369604838166197</v>
          </cell>
          <cell r="P79">
            <v>20.500983652071355</v>
          </cell>
          <cell r="Q79">
            <v>0.79804691533252026</v>
          </cell>
          <cell r="R79">
            <v>-19.337204997667044</v>
          </cell>
          <cell r="S79">
            <v>8.9009739770191487</v>
          </cell>
          <cell r="T79">
            <v>9.7459435891146313</v>
          </cell>
          <cell r="U79">
            <v>-5.6709753174612132</v>
          </cell>
          <cell r="V79">
            <v>6.8288351124222544</v>
          </cell>
          <cell r="W79">
            <v>16.868402858575848</v>
          </cell>
          <cell r="X79">
            <v>6.5352448788663224</v>
          </cell>
          <cell r="Y79">
            <v>-3.4514967920682693</v>
          </cell>
          <cell r="Z79">
            <v>28.486525763215241</v>
          </cell>
          <cell r="AA79">
            <v>10.421551939024212</v>
          </cell>
          <cell r="AB79">
            <v>26.292054872262142</v>
          </cell>
          <cell r="AC79">
            <v>15.470786991884978</v>
          </cell>
          <cell r="AD79">
            <v>21.978160079515078</v>
          </cell>
          <cell r="AE79">
            <v>4.8292481362887969</v>
          </cell>
          <cell r="AF79">
            <v>28.791559661825659</v>
          </cell>
          <cell r="AG79">
            <v>21.821616876029239</v>
          </cell>
          <cell r="AH79">
            <v>19.025355205617018</v>
          </cell>
          <cell r="AI79">
            <v>12.313992014687813</v>
          </cell>
          <cell r="AJ79">
            <v>9.6940685077512541</v>
          </cell>
        </row>
        <row r="80">
          <cell r="I80">
            <v>22.310170903682476</v>
          </cell>
          <cell r="J80">
            <v>23.128458886039311</v>
          </cell>
          <cell r="K80">
            <v>8.7145445314781966</v>
          </cell>
          <cell r="L80">
            <v>-2.7246319968485295</v>
          </cell>
          <cell r="M80">
            <v>5.5101786960640311</v>
          </cell>
          <cell r="N80">
            <v>7.2435249016606917</v>
          </cell>
          <cell r="O80">
            <v>11.376983852325637</v>
          </cell>
          <cell r="P80">
            <v>3.2742360594527895</v>
          </cell>
          <cell r="Q80">
            <v>1.8417690332019419</v>
          </cell>
          <cell r="R80">
            <v>4.4778242517465259</v>
          </cell>
          <cell r="S80">
            <v>4.982172873570363</v>
          </cell>
          <cell r="T80">
            <v>-10.708018237061651</v>
          </cell>
          <cell r="U80">
            <v>-10.342927762995927</v>
          </cell>
          <cell r="V80">
            <v>-5.9239565266915406</v>
          </cell>
          <cell r="W80">
            <v>-6.0524264329304032</v>
          </cell>
          <cell r="X80">
            <v>-8.0841961614767257</v>
          </cell>
          <cell r="Y80">
            <v>8.6560405727512375</v>
          </cell>
          <cell r="Z80">
            <v>18.255260155623262</v>
          </cell>
          <cell r="AA80">
            <v>-6.1263069831638006</v>
          </cell>
          <cell r="AB80">
            <v>-0.51738896386267186</v>
          </cell>
          <cell r="AC80">
            <v>4.4476203853822511</v>
          </cell>
          <cell r="AD80">
            <v>10.60454036308407</v>
          </cell>
          <cell r="AE80">
            <v>3.4162986680796905</v>
          </cell>
          <cell r="AF80">
            <v>30.434374742955441</v>
          </cell>
          <cell r="AG80">
            <v>7.2430337419207262</v>
          </cell>
          <cell r="AH80">
            <v>12.159607912607356</v>
          </cell>
          <cell r="AI80">
            <v>4.8438340394806829</v>
          </cell>
          <cell r="AJ80">
            <v>1.1571278507505269</v>
          </cell>
        </row>
        <row r="81">
          <cell r="I81">
            <v>11.76911544227886</v>
          </cell>
          <cell r="J81">
            <v>86.304849884526561</v>
          </cell>
          <cell r="K81">
            <v>135.86163522012581</v>
          </cell>
          <cell r="L81">
            <v>50.746606334841601</v>
          </cell>
          <cell r="M81">
            <v>270.85024154589382</v>
          </cell>
          <cell r="N81">
            <v>120.24591996422978</v>
          </cell>
          <cell r="O81">
            <v>62.17924879137226</v>
          </cell>
          <cell r="P81">
            <v>48.909391499120062</v>
          </cell>
          <cell r="Q81">
            <v>-84.176497073390365</v>
          </cell>
          <cell r="R81">
            <v>-63.202459422140009</v>
          </cell>
          <cell r="S81">
            <v>-38.689552966015661</v>
          </cell>
          <cell r="T81">
            <v>-10.937858289383172</v>
          </cell>
          <cell r="U81">
            <v>-62.434352840054437</v>
          </cell>
          <cell r="V81">
            <v>139.81333940359661</v>
          </cell>
          <cell r="W81">
            <v>42.79241008212972</v>
          </cell>
          <cell r="X81">
            <v>-9.0222944805183971</v>
          </cell>
          <cell r="Y81">
            <v>-89.958805355303824</v>
          </cell>
          <cell r="Z81">
            <v>40.432526017534428</v>
          </cell>
          <cell r="AA81">
            <v>58.893173548489131</v>
          </cell>
          <cell r="AB81">
            <v>-9.0936495934153072</v>
          </cell>
          <cell r="AC81">
            <v>-1.1459870306461823</v>
          </cell>
          <cell r="AD81">
            <v>281.95582290598367</v>
          </cell>
          <cell r="AE81">
            <v>-14.48946642855978</v>
          </cell>
          <cell r="AF81">
            <v>-13.721290508543333</v>
          </cell>
          <cell r="AG81">
            <v>-11.024208768163732</v>
          </cell>
          <cell r="AH81">
            <v>-6.6508619768183053</v>
          </cell>
          <cell r="AI81">
            <v>6.3684795054708871</v>
          </cell>
          <cell r="AJ81">
            <v>-4.6375388800546204</v>
          </cell>
        </row>
        <row r="82">
          <cell r="I82">
            <v>267.7929155313351</v>
          </cell>
          <cell r="J82">
            <v>7.1782148760330529</v>
          </cell>
          <cell r="K82">
            <v>-7.0466297435897332</v>
          </cell>
          <cell r="L82">
            <v>30.490563706563705</v>
          </cell>
          <cell r="M82">
            <v>-16.132124756335287</v>
          </cell>
          <cell r="N82">
            <v>0.45399318417544521</v>
          </cell>
          <cell r="O82">
            <v>26.087591502035238</v>
          </cell>
          <cell r="P82">
            <v>25.029879883750056</v>
          </cell>
          <cell r="Q82">
            <v>-24.944764419717515</v>
          </cell>
          <cell r="R82">
            <v>-43.618268965712815</v>
          </cell>
          <cell r="S82">
            <v>-4.6096105397926834</v>
          </cell>
          <cell r="T82">
            <v>-10.039700134032543</v>
          </cell>
          <cell r="U82">
            <v>-13.723141006406991</v>
          </cell>
          <cell r="V82">
            <v>65.733807555330969</v>
          </cell>
          <cell r="W82">
            <v>127.93080988383122</v>
          </cell>
          <cell r="X82">
            <v>24.230863018729337</v>
          </cell>
          <cell r="Y82">
            <v>-4.2487862633907838</v>
          </cell>
          <cell r="Z82">
            <v>4.3167734137885105</v>
          </cell>
          <cell r="AA82">
            <v>11.986451256874275</v>
          </cell>
          <cell r="AB82">
            <v>10.777522562442357</v>
          </cell>
          <cell r="AC82">
            <v>6.2199965716413175</v>
          </cell>
          <cell r="AD82">
            <v>6.4956425532921998</v>
          </cell>
          <cell r="AE82">
            <v>7.8600564794477634</v>
          </cell>
          <cell r="AF82">
            <v>1.9541206457094376</v>
          </cell>
          <cell r="AG82">
            <v>14.285714285714278</v>
          </cell>
          <cell r="AH82">
            <v>7.805467377714038</v>
          </cell>
          <cell r="AI82">
            <v>9.7826086956521721</v>
          </cell>
          <cell r="AJ82">
            <v>0.99009900990098743</v>
          </cell>
        </row>
        <row r="83">
          <cell r="I83">
            <v>-21.881254169446308</v>
          </cell>
          <cell r="J83">
            <v>-2.0056925996205024</v>
          </cell>
          <cell r="K83">
            <v>96.861507128309597</v>
          </cell>
          <cell r="L83">
            <v>44.065123010130264</v>
          </cell>
          <cell r="M83">
            <v>-19.445497630331758</v>
          </cell>
          <cell r="N83">
            <v>27.601195559350984</v>
          </cell>
          <cell r="O83">
            <v>-23.947098348275645</v>
          </cell>
          <cell r="P83">
            <v>-44.984947082009953</v>
          </cell>
          <cell r="Q83">
            <v>-33.046037629709986</v>
          </cell>
          <cell r="R83">
            <v>30.101390441450462</v>
          </cell>
          <cell r="S83">
            <v>-24.560470081180014</v>
          </cell>
          <cell r="T83">
            <v>0.33608310418576082</v>
          </cell>
          <cell r="U83">
            <v>-1.8466630310096406</v>
          </cell>
          <cell r="V83">
            <v>-19.634650021521892</v>
          </cell>
          <cell r="W83">
            <v>-36.114188446890559</v>
          </cell>
          <cell r="X83">
            <v>-16.808995341662907</v>
          </cell>
          <cell r="Y83">
            <v>-3.1723355381351013</v>
          </cell>
          <cell r="Z83">
            <v>20.773743246612852</v>
          </cell>
          <cell r="AA83">
            <v>-36.531451063941191</v>
          </cell>
          <cell r="AB83">
            <v>53.367547692195217</v>
          </cell>
          <cell r="AC83">
            <v>6.7409989403595318</v>
          </cell>
          <cell r="AD83">
            <v>4.8277200666171325</v>
          </cell>
          <cell r="AE83">
            <v>-20.682580693922361</v>
          </cell>
          <cell r="AF83">
            <v>70.603288525458112</v>
          </cell>
          <cell r="AG83">
            <v>4.6153846153846274</v>
          </cell>
          <cell r="AH83">
            <v>7.8960414634263287</v>
          </cell>
          <cell r="AI83">
            <v>8.518518518518519</v>
          </cell>
          <cell r="AJ83">
            <v>-10.836177474402731</v>
          </cell>
        </row>
        <row r="85">
          <cell r="D85">
            <v>299.5</v>
          </cell>
          <cell r="I85">
            <v>24.958333333333332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6"/>
  <sheetViews>
    <sheetView tabSelected="1" zoomScale="90" zoomScaleNormal="90" workbookViewId="0">
      <selection activeCell="E30" sqref="E30"/>
    </sheetView>
  </sheetViews>
  <sheetFormatPr defaultRowHeight="16.5"/>
  <cols>
    <col min="1" max="1" width="12.5703125" style="45" customWidth="1"/>
    <col min="2" max="2" width="15.28515625" style="45" customWidth="1"/>
    <col min="3" max="3" width="70" style="45" customWidth="1"/>
    <col min="4" max="4" width="13.28515625" style="45" hidden="1" customWidth="1"/>
    <col min="5" max="6" width="21.5703125" style="45" customWidth="1"/>
    <col min="7" max="7" width="16.42578125" style="45" customWidth="1"/>
    <col min="8" max="8" width="18.42578125" style="45" customWidth="1"/>
    <col min="9" max="9" width="21.85546875" style="45" bestFit="1" customWidth="1"/>
    <col min="10" max="16384" width="9.140625" style="45"/>
  </cols>
  <sheetData>
    <row r="1" spans="1:7" ht="25.5" customHeight="1">
      <c r="C1" s="180" t="s">
        <v>26</v>
      </c>
      <c r="D1" s="180"/>
      <c r="E1" s="180"/>
      <c r="F1" s="180"/>
      <c r="G1" s="86"/>
    </row>
    <row r="2" spans="1:7" ht="43.5" customHeight="1">
      <c r="C2" s="180"/>
      <c r="D2" s="180"/>
      <c r="E2" s="180"/>
      <c r="F2" s="180"/>
      <c r="G2" s="86"/>
    </row>
    <row r="3" spans="1:7" ht="84.75" customHeight="1">
      <c r="A3" s="181" t="s">
        <v>72</v>
      </c>
      <c r="B3" s="181"/>
      <c r="C3" s="181"/>
      <c r="D3" s="181"/>
      <c r="E3" s="181"/>
      <c r="F3" s="181"/>
    </row>
    <row r="4" spans="1:7" ht="18.75" customHeight="1">
      <c r="E4" s="182" t="s">
        <v>34</v>
      </c>
      <c r="F4" s="182"/>
    </row>
    <row r="5" spans="1:7" ht="72" customHeight="1">
      <c r="A5" s="183" t="s">
        <v>38</v>
      </c>
      <c r="B5" s="183"/>
      <c r="C5" s="183" t="s">
        <v>73</v>
      </c>
      <c r="D5" s="184" t="s">
        <v>40</v>
      </c>
      <c r="E5" s="184"/>
      <c r="F5" s="184"/>
    </row>
    <row r="6" spans="1:7" ht="30.75" customHeight="1">
      <c r="A6" s="101" t="s">
        <v>41</v>
      </c>
      <c r="B6" s="101" t="s">
        <v>74</v>
      </c>
      <c r="C6" s="183"/>
      <c r="D6" s="102" t="s">
        <v>43</v>
      </c>
      <c r="E6" s="102" t="s">
        <v>44</v>
      </c>
      <c r="F6" s="102" t="s">
        <v>45</v>
      </c>
    </row>
    <row r="7" spans="1:7" s="2" customFormat="1" ht="14.25">
      <c r="A7" s="88"/>
      <c r="B7" s="88"/>
      <c r="C7" s="103" t="s">
        <v>75</v>
      </c>
      <c r="D7" s="90" t="e">
        <f>D9+#REF!+D23</f>
        <v>#REF!</v>
      </c>
      <c r="E7" s="90">
        <f>E16</f>
        <v>2590.6560000000027</v>
      </c>
      <c r="F7" s="90">
        <f>F16</f>
        <v>2590.6560000000027</v>
      </c>
    </row>
    <row r="8" spans="1:7" s="2" customFormat="1" ht="14.25">
      <c r="A8" s="88"/>
      <c r="B8" s="88"/>
      <c r="C8" s="91" t="s">
        <v>51</v>
      </c>
      <c r="D8" s="92"/>
      <c r="E8" s="92"/>
      <c r="F8" s="90"/>
    </row>
    <row r="9" spans="1:7" s="2" customFormat="1" ht="13.5">
      <c r="A9" s="177" t="s">
        <v>52</v>
      </c>
      <c r="B9" s="176"/>
      <c r="C9" s="89" t="s">
        <v>76</v>
      </c>
      <c r="D9" s="90" t="e">
        <f t="shared" ref="D9" si="0">D16</f>
        <v>#REF!</v>
      </c>
      <c r="E9" s="88"/>
      <c r="F9" s="90"/>
    </row>
    <row r="10" spans="1:7" s="2" customFormat="1" ht="13.5">
      <c r="A10" s="177"/>
      <c r="B10" s="176"/>
      <c r="C10" s="88" t="s">
        <v>55</v>
      </c>
      <c r="D10" s="88"/>
      <c r="E10" s="88"/>
      <c r="F10" s="88"/>
    </row>
    <row r="11" spans="1:7" s="2" customFormat="1" ht="13.5">
      <c r="A11" s="177"/>
      <c r="B11" s="176"/>
      <c r="C11" s="89" t="s">
        <v>77</v>
      </c>
      <c r="D11" s="88"/>
      <c r="E11" s="88"/>
      <c r="F11" s="88"/>
    </row>
    <row r="12" spans="1:7" s="2" customFormat="1" ht="29.25" customHeight="1">
      <c r="A12" s="177"/>
      <c r="B12" s="176"/>
      <c r="C12" s="88" t="s">
        <v>78</v>
      </c>
      <c r="D12" s="88"/>
      <c r="E12" s="88"/>
      <c r="F12" s="88"/>
    </row>
    <row r="13" spans="1:7" s="2" customFormat="1" ht="13.5">
      <c r="A13" s="177"/>
      <c r="B13" s="176"/>
      <c r="C13" s="89" t="s">
        <v>79</v>
      </c>
      <c r="D13" s="88"/>
      <c r="E13" s="88"/>
      <c r="F13" s="88"/>
    </row>
    <row r="14" spans="1:7" s="2" customFormat="1" ht="33" customHeight="1">
      <c r="A14" s="177"/>
      <c r="B14" s="176"/>
      <c r="C14" s="88" t="s">
        <v>80</v>
      </c>
      <c r="D14" s="88"/>
      <c r="E14" s="88"/>
      <c r="F14" s="88"/>
    </row>
    <row r="15" spans="1:7" s="93" customFormat="1" ht="13.5">
      <c r="A15" s="178" t="s">
        <v>81</v>
      </c>
      <c r="B15" s="178"/>
      <c r="C15" s="178"/>
      <c r="D15" s="178"/>
      <c r="E15" s="178"/>
      <c r="F15" s="178"/>
    </row>
    <row r="16" spans="1:7" s="2" customFormat="1" ht="17.25" customHeight="1">
      <c r="A16" s="176"/>
      <c r="B16" s="176" t="s">
        <v>54</v>
      </c>
      <c r="C16" s="89" t="s">
        <v>82</v>
      </c>
      <c r="D16" s="90" t="e">
        <f t="shared" ref="D16" si="1">-D22</f>
        <v>#REF!</v>
      </c>
      <c r="E16" s="90">
        <f>-E22</f>
        <v>2590.6560000000027</v>
      </c>
      <c r="F16" s="90">
        <f>-F22</f>
        <v>2590.6560000000027</v>
      </c>
    </row>
    <row r="17" spans="1:9" s="2" customFormat="1" ht="17.25" customHeight="1">
      <c r="A17" s="176"/>
      <c r="B17" s="176"/>
      <c r="C17" s="88" t="s">
        <v>55</v>
      </c>
      <c r="D17" s="88"/>
      <c r="E17" s="94"/>
      <c r="F17" s="94"/>
    </row>
    <row r="18" spans="1:9" s="2" customFormat="1" ht="17.25" customHeight="1">
      <c r="A18" s="176"/>
      <c r="B18" s="176"/>
      <c r="C18" s="89" t="s">
        <v>83</v>
      </c>
      <c r="D18" s="88"/>
      <c r="E18" s="94"/>
      <c r="F18" s="94"/>
    </row>
    <row r="19" spans="1:9" s="2" customFormat="1" ht="48.75" customHeight="1">
      <c r="A19" s="176"/>
      <c r="B19" s="176"/>
      <c r="C19" s="88" t="s">
        <v>84</v>
      </c>
      <c r="D19" s="88"/>
      <c r="E19" s="94"/>
      <c r="F19" s="94"/>
    </row>
    <row r="20" spans="1:9" s="2" customFormat="1" ht="17.25" customHeight="1">
      <c r="A20" s="176"/>
      <c r="B20" s="176"/>
      <c r="C20" s="89" t="s">
        <v>85</v>
      </c>
      <c r="D20" s="88"/>
      <c r="E20" s="94"/>
      <c r="F20" s="94"/>
    </row>
    <row r="21" spans="1:9" s="2" customFormat="1" ht="21" customHeight="1" thickBot="1">
      <c r="A21" s="179"/>
      <c r="B21" s="179"/>
      <c r="C21" s="100" t="s">
        <v>86</v>
      </c>
      <c r="D21" s="100"/>
      <c r="E21" s="111"/>
      <c r="F21" s="111"/>
    </row>
    <row r="22" spans="1:9" s="93" customFormat="1" ht="24.75" customHeight="1">
      <c r="A22" s="107"/>
      <c r="B22" s="108"/>
      <c r="C22" s="109" t="s">
        <v>124</v>
      </c>
      <c r="D22" s="110" t="e">
        <f>#REF!+D23</f>
        <v>#REF!</v>
      </c>
      <c r="E22" s="110">
        <f>E23</f>
        <v>-2590.6560000000027</v>
      </c>
      <c r="F22" s="110">
        <f>F23</f>
        <v>-2590.6560000000027</v>
      </c>
    </row>
    <row r="23" spans="1:9" s="95" customFormat="1" ht="18.75" customHeight="1">
      <c r="A23" s="177" t="s">
        <v>67</v>
      </c>
      <c r="B23" s="176"/>
      <c r="C23" s="104" t="s">
        <v>76</v>
      </c>
      <c r="D23" s="105" t="e">
        <f>D30+#REF!+#REF!+#REF!+#REF!+#REF!</f>
        <v>#REF!</v>
      </c>
      <c r="E23" s="105">
        <f>E30</f>
        <v>-2590.6560000000027</v>
      </c>
      <c r="F23" s="105">
        <f>F30</f>
        <v>-2590.6560000000027</v>
      </c>
      <c r="H23" s="2"/>
      <c r="I23" s="96"/>
    </row>
    <row r="24" spans="1:9" s="2" customFormat="1" ht="31.5" customHeight="1">
      <c r="A24" s="177"/>
      <c r="B24" s="176"/>
      <c r="C24" s="88" t="s">
        <v>87</v>
      </c>
      <c r="D24" s="88"/>
      <c r="E24" s="88"/>
      <c r="F24" s="88"/>
      <c r="I24" s="96"/>
    </row>
    <row r="25" spans="1:9" s="2" customFormat="1" ht="18" customHeight="1">
      <c r="A25" s="177"/>
      <c r="B25" s="176"/>
      <c r="C25" s="89" t="s">
        <v>77</v>
      </c>
      <c r="D25" s="88"/>
      <c r="E25" s="88"/>
      <c r="F25" s="88"/>
      <c r="I25" s="96"/>
    </row>
    <row r="26" spans="1:9" s="2" customFormat="1" ht="27">
      <c r="A26" s="177"/>
      <c r="B26" s="176"/>
      <c r="C26" s="88" t="s">
        <v>88</v>
      </c>
      <c r="D26" s="88"/>
      <c r="E26" s="88"/>
      <c r="F26" s="88"/>
      <c r="I26" s="96"/>
    </row>
    <row r="27" spans="1:9" s="2" customFormat="1" ht="13.5">
      <c r="A27" s="177"/>
      <c r="B27" s="176"/>
      <c r="C27" s="89" t="s">
        <v>79</v>
      </c>
      <c r="D27" s="88"/>
      <c r="E27" s="88"/>
      <c r="F27" s="88"/>
      <c r="I27" s="96"/>
    </row>
    <row r="28" spans="1:9" s="2" customFormat="1" ht="33.75" customHeight="1">
      <c r="A28" s="177"/>
      <c r="B28" s="176"/>
      <c r="C28" s="88" t="s">
        <v>89</v>
      </c>
      <c r="D28" s="88"/>
      <c r="E28" s="88"/>
      <c r="F28" s="88"/>
      <c r="I28" s="96"/>
    </row>
    <row r="29" spans="1:9" s="2" customFormat="1" ht="13.5">
      <c r="A29" s="176" t="s">
        <v>81</v>
      </c>
      <c r="B29" s="176"/>
      <c r="C29" s="176"/>
      <c r="D29" s="176"/>
      <c r="E29" s="176"/>
      <c r="F29" s="176"/>
      <c r="I29" s="96"/>
    </row>
    <row r="30" spans="1:9" s="2" customFormat="1" ht="14.25">
      <c r="A30" s="176"/>
      <c r="B30" s="176">
        <v>11002</v>
      </c>
      <c r="C30" s="89" t="s">
        <v>82</v>
      </c>
      <c r="D30" s="90">
        <v>30681.4</v>
      </c>
      <c r="E30" s="99">
        <f>-(117062-800-800-400-112471.344)</f>
        <v>-2590.6560000000027</v>
      </c>
      <c r="F30" s="99">
        <f>E30</f>
        <v>-2590.6560000000027</v>
      </c>
      <c r="G30" s="97"/>
      <c r="H30" s="98"/>
      <c r="I30" s="96"/>
    </row>
    <row r="31" spans="1:9" s="2" customFormat="1" ht="13.5">
      <c r="A31" s="176"/>
      <c r="B31" s="176"/>
      <c r="C31" s="106" t="s">
        <v>69</v>
      </c>
      <c r="D31" s="88"/>
      <c r="E31" s="88"/>
      <c r="F31" s="88"/>
      <c r="I31" s="96"/>
    </row>
    <row r="32" spans="1:9" s="2" customFormat="1" ht="18.75" customHeight="1">
      <c r="A32" s="176"/>
      <c r="B32" s="176"/>
      <c r="C32" s="89" t="s">
        <v>83</v>
      </c>
      <c r="D32" s="88"/>
      <c r="E32" s="88"/>
      <c r="F32" s="88"/>
      <c r="I32" s="96"/>
    </row>
    <row r="33" spans="1:9" s="2" customFormat="1" ht="21.75" customHeight="1">
      <c r="A33" s="176"/>
      <c r="B33" s="176"/>
      <c r="C33" s="106" t="s">
        <v>90</v>
      </c>
      <c r="D33" s="88"/>
      <c r="E33" s="88"/>
      <c r="F33" s="88"/>
      <c r="I33" s="96"/>
    </row>
    <row r="34" spans="1:9" s="2" customFormat="1" ht="15" customHeight="1">
      <c r="A34" s="176"/>
      <c r="B34" s="176"/>
      <c r="C34" s="89" t="s">
        <v>85</v>
      </c>
      <c r="D34" s="88"/>
      <c r="E34" s="88"/>
      <c r="F34" s="88"/>
      <c r="I34" s="96"/>
    </row>
    <row r="35" spans="1:9" s="2" customFormat="1" ht="15" customHeight="1">
      <c r="A35" s="176"/>
      <c r="B35" s="176"/>
      <c r="C35" s="106" t="s">
        <v>86</v>
      </c>
      <c r="D35" s="88"/>
      <c r="E35" s="88"/>
      <c r="F35" s="88"/>
      <c r="I35" s="96"/>
    </row>
    <row r="36" spans="1:9">
      <c r="I36" s="87"/>
    </row>
  </sheetData>
  <mergeCells count="16">
    <mergeCell ref="C1:F2"/>
    <mergeCell ref="A3:F3"/>
    <mergeCell ref="E4:F4"/>
    <mergeCell ref="A5:B5"/>
    <mergeCell ref="C5:C6"/>
    <mergeCell ref="D5:F5"/>
    <mergeCell ref="A9:A14"/>
    <mergeCell ref="B9:B14"/>
    <mergeCell ref="A15:F15"/>
    <mergeCell ref="A16:A21"/>
    <mergeCell ref="B16:B21"/>
    <mergeCell ref="A30:A35"/>
    <mergeCell ref="B30:B35"/>
    <mergeCell ref="A23:A28"/>
    <mergeCell ref="B23:B28"/>
    <mergeCell ref="A29:F29"/>
  </mergeCells>
  <pageMargins left="0.24" right="0.16" top="0.2" bottom="0.2" header="0.2" footer="0.2"/>
  <pageSetup paperSize="9" orientation="landscape" verticalDpi="0" r:id="rId1"/>
  <ignoredErrors>
    <ignoredError sqref="A23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3"/>
  <sheetViews>
    <sheetView topLeftCell="A10" zoomScale="80" zoomScaleNormal="80" workbookViewId="0">
      <selection activeCell="F24" sqref="F24"/>
    </sheetView>
  </sheetViews>
  <sheetFormatPr defaultRowHeight="16.5"/>
  <cols>
    <col min="1" max="3" width="5.140625" style="30" customWidth="1"/>
    <col min="4" max="4" width="11" style="30" customWidth="1"/>
    <col min="5" max="5" width="9.28515625" style="30" customWidth="1"/>
    <col min="6" max="6" width="63.7109375" style="30" customWidth="1"/>
    <col min="7" max="7" width="5.28515625" style="30" hidden="1" customWidth="1"/>
    <col min="8" max="8" width="20.28515625" style="30" customWidth="1"/>
    <col min="9" max="9" width="21" style="30" customWidth="1"/>
    <col min="10" max="10" width="9.140625" style="30"/>
    <col min="11" max="11" width="9.140625" style="30" customWidth="1"/>
    <col min="12" max="16384" width="9.140625" style="30"/>
  </cols>
  <sheetData>
    <row r="1" spans="1:9" ht="21.75" customHeight="1">
      <c r="F1" s="195" t="s">
        <v>30</v>
      </c>
      <c r="G1" s="195"/>
      <c r="H1" s="195"/>
      <c r="I1" s="195"/>
    </row>
    <row r="2" spans="1:9" ht="44.25" customHeight="1">
      <c r="F2" s="195"/>
      <c r="G2" s="195"/>
      <c r="H2" s="195"/>
      <c r="I2" s="195"/>
    </row>
    <row r="3" spans="1:9" ht="36" customHeight="1">
      <c r="A3" s="196" t="s">
        <v>33</v>
      </c>
      <c r="B3" s="196"/>
      <c r="C3" s="196"/>
      <c r="D3" s="196"/>
      <c r="E3" s="196"/>
      <c r="F3" s="196"/>
      <c r="G3" s="196"/>
      <c r="H3" s="196"/>
      <c r="I3" s="196"/>
    </row>
    <row r="4" spans="1:9" ht="15.75" customHeight="1" thickBot="1">
      <c r="H4" s="197" t="s">
        <v>34</v>
      </c>
      <c r="I4" s="197"/>
    </row>
    <row r="5" spans="1:9" ht="67.5" customHeight="1">
      <c r="A5" s="198" t="s">
        <v>35</v>
      </c>
      <c r="B5" s="200" t="s">
        <v>36</v>
      </c>
      <c r="C5" s="200" t="s">
        <v>37</v>
      </c>
      <c r="D5" s="202" t="s">
        <v>38</v>
      </c>
      <c r="E5" s="202"/>
      <c r="F5" s="202" t="s">
        <v>39</v>
      </c>
      <c r="G5" s="204" t="s">
        <v>40</v>
      </c>
      <c r="H5" s="205"/>
      <c r="I5" s="206"/>
    </row>
    <row r="6" spans="1:9" ht="33.75" customHeight="1" thickBot="1">
      <c r="A6" s="199"/>
      <c r="B6" s="201"/>
      <c r="C6" s="201"/>
      <c r="D6" s="31" t="s">
        <v>41</v>
      </c>
      <c r="E6" s="31" t="s">
        <v>42</v>
      </c>
      <c r="F6" s="203"/>
      <c r="G6" s="31" t="s">
        <v>43</v>
      </c>
      <c r="H6" s="31" t="s">
        <v>44</v>
      </c>
      <c r="I6" s="32" t="s">
        <v>45</v>
      </c>
    </row>
    <row r="7" spans="1:9" ht="35.25" customHeight="1">
      <c r="A7" s="33"/>
      <c r="B7" s="34"/>
      <c r="C7" s="34"/>
      <c r="D7" s="35"/>
      <c r="E7" s="35"/>
      <c r="F7" s="36" t="s">
        <v>46</v>
      </c>
      <c r="G7" s="37"/>
      <c r="H7" s="37">
        <f>H8+H21</f>
        <v>0</v>
      </c>
      <c r="I7" s="38">
        <f>I8+I21</f>
        <v>0</v>
      </c>
    </row>
    <row r="8" spans="1:9" ht="51" customHeight="1">
      <c r="A8" s="186" t="s">
        <v>47</v>
      </c>
      <c r="B8" s="39"/>
      <c r="C8" s="39"/>
      <c r="D8" s="39"/>
      <c r="E8" s="39"/>
      <c r="F8" s="40" t="s">
        <v>91</v>
      </c>
      <c r="G8" s="41"/>
      <c r="H8" s="42">
        <f t="shared" ref="H8:I9" si="0">H9</f>
        <v>2590.6560000000027</v>
      </c>
      <c r="I8" s="43">
        <f t="shared" si="0"/>
        <v>2590.6560000000027</v>
      </c>
    </row>
    <row r="9" spans="1:9" ht="35.25" customHeight="1">
      <c r="A9" s="186"/>
      <c r="B9" s="189" t="s">
        <v>48</v>
      </c>
      <c r="C9" s="39"/>
      <c r="D9" s="39"/>
      <c r="E9" s="39"/>
      <c r="F9" s="40" t="s">
        <v>49</v>
      </c>
      <c r="G9" s="41"/>
      <c r="H9" s="42">
        <f t="shared" si="0"/>
        <v>2590.6560000000027</v>
      </c>
      <c r="I9" s="43">
        <f t="shared" si="0"/>
        <v>2590.6560000000027</v>
      </c>
    </row>
    <row r="10" spans="1:9" s="45" customFormat="1" ht="33.75" customHeight="1">
      <c r="A10" s="186"/>
      <c r="B10" s="189"/>
      <c r="C10" s="189" t="s">
        <v>48</v>
      </c>
      <c r="D10" s="44"/>
      <c r="E10" s="44"/>
      <c r="F10" s="40" t="s">
        <v>50</v>
      </c>
      <c r="G10" s="41"/>
      <c r="H10" s="42">
        <f>H12</f>
        <v>2590.6560000000027</v>
      </c>
      <c r="I10" s="43">
        <f>I12</f>
        <v>2590.6560000000027</v>
      </c>
    </row>
    <row r="11" spans="1:9" s="45" customFormat="1" ht="20.25" customHeight="1">
      <c r="A11" s="186"/>
      <c r="B11" s="189"/>
      <c r="C11" s="189"/>
      <c r="D11" s="46"/>
      <c r="E11" s="46"/>
      <c r="F11" s="40" t="s">
        <v>51</v>
      </c>
      <c r="G11" s="47"/>
      <c r="H11" s="47"/>
      <c r="I11" s="48"/>
    </row>
    <row r="12" spans="1:9" s="45" customFormat="1" ht="33.75" customHeight="1">
      <c r="A12" s="186"/>
      <c r="B12" s="189"/>
      <c r="C12" s="189"/>
      <c r="D12" s="191" t="s">
        <v>52</v>
      </c>
      <c r="E12" s="49"/>
      <c r="F12" s="50" t="s">
        <v>53</v>
      </c>
      <c r="G12" s="51"/>
      <c r="H12" s="81">
        <f>H13</f>
        <v>2590.6560000000027</v>
      </c>
      <c r="I12" s="52">
        <f>I13</f>
        <v>2590.6560000000027</v>
      </c>
    </row>
    <row r="13" spans="1:9" s="45" customFormat="1" ht="20.25" customHeight="1">
      <c r="A13" s="186"/>
      <c r="B13" s="189"/>
      <c r="C13" s="189"/>
      <c r="D13" s="191"/>
      <c r="E13" s="193" t="s">
        <v>54</v>
      </c>
      <c r="F13" s="53" t="s">
        <v>55</v>
      </c>
      <c r="G13" s="51"/>
      <c r="H13" s="51">
        <f t="shared" ref="H13:I13" si="1">H15</f>
        <v>2590.6560000000027</v>
      </c>
      <c r="I13" s="52">
        <f t="shared" si="1"/>
        <v>2590.6560000000027</v>
      </c>
    </row>
    <row r="14" spans="1:9" s="45" customFormat="1" ht="18.75" customHeight="1">
      <c r="A14" s="186"/>
      <c r="B14" s="189"/>
      <c r="C14" s="189"/>
      <c r="D14" s="191"/>
      <c r="E14" s="193"/>
      <c r="F14" s="53" t="s">
        <v>56</v>
      </c>
      <c r="G14" s="53"/>
      <c r="H14" s="53"/>
      <c r="I14" s="54"/>
    </row>
    <row r="15" spans="1:9" s="45" customFormat="1" ht="18.75" customHeight="1">
      <c r="A15" s="186"/>
      <c r="B15" s="189"/>
      <c r="C15" s="189"/>
      <c r="D15" s="191"/>
      <c r="E15" s="193"/>
      <c r="F15" s="55" t="s">
        <v>51</v>
      </c>
      <c r="G15" s="56"/>
      <c r="H15" s="56">
        <f t="shared" ref="H15:I15" si="2">H17</f>
        <v>2590.6560000000027</v>
      </c>
      <c r="I15" s="57">
        <f t="shared" si="2"/>
        <v>2590.6560000000027</v>
      </c>
    </row>
    <row r="16" spans="1:9" s="45" customFormat="1" ht="17.25" customHeight="1">
      <c r="A16" s="186"/>
      <c r="B16" s="189"/>
      <c r="C16" s="189"/>
      <c r="D16" s="191"/>
      <c r="E16" s="193"/>
      <c r="F16" s="53" t="s">
        <v>57</v>
      </c>
      <c r="G16" s="53"/>
      <c r="H16" s="53"/>
      <c r="I16" s="54"/>
    </row>
    <row r="17" spans="1:9" s="45" customFormat="1" ht="17.25" customHeight="1">
      <c r="A17" s="186"/>
      <c r="B17" s="189"/>
      <c r="C17" s="189"/>
      <c r="D17" s="191"/>
      <c r="E17" s="193"/>
      <c r="F17" s="53" t="s">
        <v>58</v>
      </c>
      <c r="G17" s="51"/>
      <c r="H17" s="51">
        <f t="shared" ref="H17:I19" si="3">H18</f>
        <v>2590.6560000000027</v>
      </c>
      <c r="I17" s="52">
        <f t="shared" si="3"/>
        <v>2590.6560000000027</v>
      </c>
    </row>
    <row r="18" spans="1:9" s="45" customFormat="1" ht="17.25" customHeight="1">
      <c r="A18" s="186"/>
      <c r="B18" s="189"/>
      <c r="C18" s="189"/>
      <c r="D18" s="191"/>
      <c r="E18" s="193"/>
      <c r="F18" s="53" t="s">
        <v>59</v>
      </c>
      <c r="G18" s="51"/>
      <c r="H18" s="51">
        <f t="shared" si="3"/>
        <v>2590.6560000000027</v>
      </c>
      <c r="I18" s="52">
        <f t="shared" si="3"/>
        <v>2590.6560000000027</v>
      </c>
    </row>
    <row r="19" spans="1:9" ht="17.25" customHeight="1">
      <c r="A19" s="186"/>
      <c r="B19" s="189"/>
      <c r="C19" s="189"/>
      <c r="D19" s="191"/>
      <c r="E19" s="193"/>
      <c r="F19" s="53" t="s">
        <v>60</v>
      </c>
      <c r="G19" s="51"/>
      <c r="H19" s="51">
        <f t="shared" si="3"/>
        <v>2590.6560000000027</v>
      </c>
      <c r="I19" s="52">
        <f t="shared" si="3"/>
        <v>2590.6560000000027</v>
      </c>
    </row>
    <row r="20" spans="1:9" ht="17.25" thickBot="1">
      <c r="A20" s="187"/>
      <c r="B20" s="190"/>
      <c r="C20" s="190"/>
      <c r="D20" s="192"/>
      <c r="E20" s="194"/>
      <c r="F20" s="58" t="s">
        <v>61</v>
      </c>
      <c r="G20" s="59"/>
      <c r="H20" s="59">
        <f>-H21</f>
        <v>2590.6560000000027</v>
      </c>
      <c r="I20" s="60">
        <f>-I21</f>
        <v>2590.6560000000027</v>
      </c>
    </row>
    <row r="21" spans="1:9" ht="33.75" customHeight="1">
      <c r="A21" s="185" t="s">
        <v>62</v>
      </c>
      <c r="B21" s="61"/>
      <c r="C21" s="61"/>
      <c r="D21" s="62"/>
      <c r="E21" s="62"/>
      <c r="F21" s="36" t="s">
        <v>63</v>
      </c>
      <c r="G21" s="63"/>
      <c r="H21" s="63">
        <f>H22</f>
        <v>-2590.6560000000027</v>
      </c>
      <c r="I21" s="64">
        <f>I22</f>
        <v>-2590.6560000000027</v>
      </c>
    </row>
    <row r="22" spans="1:9" s="71" customFormat="1" ht="37.5" customHeight="1">
      <c r="A22" s="186"/>
      <c r="B22" s="188" t="s">
        <v>64</v>
      </c>
      <c r="C22" s="67"/>
      <c r="D22" s="67"/>
      <c r="E22" s="67"/>
      <c r="F22" s="68" t="s">
        <v>65</v>
      </c>
      <c r="G22" s="69"/>
      <c r="H22" s="69">
        <f t="shared" ref="H22:I24" si="4">H23</f>
        <v>-2590.6560000000027</v>
      </c>
      <c r="I22" s="70">
        <f>I23</f>
        <v>-2590.6560000000027</v>
      </c>
    </row>
    <row r="23" spans="1:9" s="74" customFormat="1" ht="35.25" customHeight="1">
      <c r="A23" s="186"/>
      <c r="B23" s="189"/>
      <c r="C23" s="189" t="s">
        <v>48</v>
      </c>
      <c r="D23" s="65"/>
      <c r="E23" s="65"/>
      <c r="F23" s="40" t="s">
        <v>66</v>
      </c>
      <c r="G23" s="72"/>
      <c r="H23" s="72">
        <f t="shared" si="4"/>
        <v>-2590.6560000000027</v>
      </c>
      <c r="I23" s="73">
        <f t="shared" si="4"/>
        <v>-2590.6560000000027</v>
      </c>
    </row>
    <row r="24" spans="1:9" s="45" customFormat="1" ht="35.25" customHeight="1">
      <c r="A24" s="186"/>
      <c r="B24" s="189"/>
      <c r="C24" s="189"/>
      <c r="D24" s="66"/>
      <c r="E24" s="66"/>
      <c r="F24" s="40" t="s">
        <v>125</v>
      </c>
      <c r="G24" s="75"/>
      <c r="H24" s="75">
        <f t="shared" si="4"/>
        <v>-2590.6560000000027</v>
      </c>
      <c r="I24" s="76">
        <f t="shared" si="4"/>
        <v>-2590.6560000000027</v>
      </c>
    </row>
    <row r="25" spans="1:9" s="45" customFormat="1" ht="54" customHeight="1">
      <c r="A25" s="186"/>
      <c r="B25" s="189"/>
      <c r="C25" s="189"/>
      <c r="D25" s="191" t="s">
        <v>67</v>
      </c>
      <c r="E25" s="53"/>
      <c r="F25" s="77" t="s">
        <v>68</v>
      </c>
      <c r="G25" s="75"/>
      <c r="H25" s="75">
        <f>H26</f>
        <v>-2590.6560000000027</v>
      </c>
      <c r="I25" s="76">
        <f>I26</f>
        <v>-2590.6560000000027</v>
      </c>
    </row>
    <row r="26" spans="1:9" s="45" customFormat="1" ht="20.25" customHeight="1">
      <c r="A26" s="186"/>
      <c r="B26" s="189"/>
      <c r="C26" s="189"/>
      <c r="D26" s="191"/>
      <c r="E26" s="193">
        <v>11002</v>
      </c>
      <c r="F26" s="150" t="s">
        <v>69</v>
      </c>
      <c r="G26" s="79">
        <v>0</v>
      </c>
      <c r="H26" s="79">
        <f>H28</f>
        <v>-2590.6560000000027</v>
      </c>
      <c r="I26" s="82">
        <f>I28</f>
        <v>-2590.6560000000027</v>
      </c>
    </row>
    <row r="27" spans="1:9" s="45" customFormat="1" ht="18.75" customHeight="1">
      <c r="A27" s="186"/>
      <c r="B27" s="189"/>
      <c r="C27" s="189"/>
      <c r="D27" s="191"/>
      <c r="E27" s="193"/>
      <c r="F27" s="150" t="s">
        <v>56</v>
      </c>
      <c r="G27" s="78"/>
      <c r="H27" s="78"/>
      <c r="I27" s="83"/>
    </row>
    <row r="28" spans="1:9" s="45" customFormat="1" ht="18" customHeight="1">
      <c r="A28" s="186"/>
      <c r="B28" s="189"/>
      <c r="C28" s="189"/>
      <c r="D28" s="191"/>
      <c r="E28" s="193"/>
      <c r="F28" s="151" t="s">
        <v>123</v>
      </c>
      <c r="G28" s="80">
        <v>0</v>
      </c>
      <c r="H28" s="80">
        <f>H30</f>
        <v>-2590.6560000000027</v>
      </c>
      <c r="I28" s="84">
        <f>I30</f>
        <v>-2590.6560000000027</v>
      </c>
    </row>
    <row r="29" spans="1:9" s="45" customFormat="1" ht="33.75" customHeight="1">
      <c r="A29" s="186"/>
      <c r="B29" s="189"/>
      <c r="C29" s="189"/>
      <c r="D29" s="191"/>
      <c r="E29" s="193"/>
      <c r="F29" s="150" t="s">
        <v>57</v>
      </c>
      <c r="G29" s="78"/>
      <c r="H29" s="78"/>
      <c r="I29" s="83"/>
    </row>
    <row r="30" spans="1:9" s="45" customFormat="1" ht="15" customHeight="1">
      <c r="A30" s="186"/>
      <c r="B30" s="189"/>
      <c r="C30" s="189"/>
      <c r="D30" s="191"/>
      <c r="E30" s="193"/>
      <c r="F30" s="150" t="s">
        <v>58</v>
      </c>
      <c r="G30" s="79">
        <v>0</v>
      </c>
      <c r="H30" s="79">
        <f t="shared" ref="H30:I32" si="5">H31</f>
        <v>-2590.6560000000027</v>
      </c>
      <c r="I30" s="82">
        <f t="shared" si="5"/>
        <v>-2590.6560000000027</v>
      </c>
    </row>
    <row r="31" spans="1:9" s="45" customFormat="1">
      <c r="A31" s="186"/>
      <c r="B31" s="189"/>
      <c r="C31" s="189"/>
      <c r="D31" s="191"/>
      <c r="E31" s="193"/>
      <c r="F31" s="150" t="s">
        <v>59</v>
      </c>
      <c r="G31" s="79">
        <v>0</v>
      </c>
      <c r="H31" s="79">
        <f t="shared" si="5"/>
        <v>-2590.6560000000027</v>
      </c>
      <c r="I31" s="82">
        <f t="shared" si="5"/>
        <v>-2590.6560000000027</v>
      </c>
    </row>
    <row r="32" spans="1:9" s="45" customFormat="1">
      <c r="A32" s="186"/>
      <c r="B32" s="189"/>
      <c r="C32" s="189"/>
      <c r="D32" s="191"/>
      <c r="E32" s="193"/>
      <c r="F32" s="150" t="s">
        <v>60</v>
      </c>
      <c r="G32" s="79">
        <v>0</v>
      </c>
      <c r="H32" s="79">
        <f t="shared" si="5"/>
        <v>-2590.6560000000027</v>
      </c>
      <c r="I32" s="82">
        <f t="shared" si="5"/>
        <v>-2590.6560000000027</v>
      </c>
    </row>
    <row r="33" spans="1:9" s="45" customFormat="1" ht="17.25" thickBot="1">
      <c r="A33" s="187"/>
      <c r="B33" s="190"/>
      <c r="C33" s="190"/>
      <c r="D33" s="192"/>
      <c r="E33" s="194"/>
      <c r="F33" s="152" t="s">
        <v>70</v>
      </c>
      <c r="G33" s="85">
        <v>0</v>
      </c>
      <c r="H33" s="85">
        <f>'N 1'!E30</f>
        <v>-2590.6560000000027</v>
      </c>
      <c r="I33" s="85">
        <f>'N 1'!F30</f>
        <v>-2590.6560000000027</v>
      </c>
    </row>
  </sheetData>
  <mergeCells count="19">
    <mergeCell ref="F1:I2"/>
    <mergeCell ref="A3:I3"/>
    <mergeCell ref="H4:I4"/>
    <mergeCell ref="A5:A6"/>
    <mergeCell ref="B5:B6"/>
    <mergeCell ref="C5:C6"/>
    <mergeCell ref="D5:E5"/>
    <mergeCell ref="F5:F6"/>
    <mergeCell ref="G5:I5"/>
    <mergeCell ref="A8:A20"/>
    <mergeCell ref="B9:B20"/>
    <mergeCell ref="C10:C20"/>
    <mergeCell ref="D12:D20"/>
    <mergeCell ref="E13:E20"/>
    <mergeCell ref="A21:A33"/>
    <mergeCell ref="B22:B33"/>
    <mergeCell ref="C23:C33"/>
    <mergeCell ref="D25:D33"/>
    <mergeCell ref="E26:E33"/>
  </mergeCells>
  <pageMargins left="0.24" right="0.28000000000000003" top="0.31" bottom="0.24" header="0.2" footer="0.2"/>
  <pageSetup paperSize="9" orientation="landscape" verticalDpi="0" r:id="rId1"/>
  <ignoredErrors>
    <ignoredError sqref="A8:I19 A29:I33 A28:E28 G28:I28 A25:I27 A24:E24 G24:I24 A21:I23 A20:G20" numberStoredAsText="1"/>
    <ignoredError sqref="H20:I20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45"/>
  <sheetViews>
    <sheetView topLeftCell="A34" zoomScaleNormal="100" workbookViewId="0">
      <selection activeCell="B15" sqref="B15"/>
    </sheetView>
  </sheetViews>
  <sheetFormatPr defaultRowHeight="13.5"/>
  <cols>
    <col min="1" max="1" width="28.5703125" style="9" customWidth="1"/>
    <col min="2" max="2" width="76.28515625" style="9" customWidth="1"/>
    <col min="3" max="3" width="11.85546875" style="9" hidden="1" customWidth="1"/>
    <col min="4" max="5" width="17.42578125" style="9" customWidth="1"/>
    <col min="6" max="16384" width="9.140625" style="9"/>
  </cols>
  <sheetData>
    <row r="1" spans="1:5" ht="61.5" customHeight="1">
      <c r="B1" s="212" t="s">
        <v>71</v>
      </c>
      <c r="C1" s="212"/>
      <c r="D1" s="212"/>
      <c r="E1" s="212"/>
    </row>
    <row r="3" spans="1:5" s="10" customFormat="1" ht="15.75" customHeight="1">
      <c r="A3" s="148"/>
      <c r="B3" s="148"/>
      <c r="C3" s="148"/>
      <c r="D3" s="148"/>
    </row>
    <row r="4" spans="1:5" ht="13.5" customHeight="1">
      <c r="A4" s="225" t="s">
        <v>92</v>
      </c>
      <c r="B4" s="225"/>
      <c r="C4" s="225"/>
      <c r="D4" s="225"/>
      <c r="E4" s="225"/>
    </row>
    <row r="5" spans="1:5">
      <c r="A5" s="225"/>
      <c r="B5" s="225"/>
      <c r="C5" s="225"/>
      <c r="D5" s="225"/>
      <c r="E5" s="225"/>
    </row>
    <row r="6" spans="1:5" ht="14.25">
      <c r="A6" s="148"/>
      <c r="B6" s="148"/>
      <c r="C6" s="148"/>
      <c r="D6" s="148"/>
      <c r="E6" s="148"/>
    </row>
    <row r="7" spans="1:5" ht="26.25" customHeight="1">
      <c r="A7" s="222" t="s">
        <v>93</v>
      </c>
      <c r="B7" s="222"/>
      <c r="C7" s="222"/>
      <c r="D7" s="222"/>
      <c r="E7" s="222"/>
    </row>
    <row r="8" spans="1:5" ht="27" customHeight="1">
      <c r="A8" s="207" t="s">
        <v>14</v>
      </c>
      <c r="B8" s="207"/>
      <c r="C8" s="207"/>
      <c r="D8" s="207"/>
      <c r="E8" s="207"/>
    </row>
    <row r="9" spans="1:5">
      <c r="A9" s="121"/>
      <c r="B9" s="121"/>
      <c r="C9" s="121"/>
      <c r="D9" s="121"/>
      <c r="E9" s="121"/>
    </row>
    <row r="10" spans="1:5" ht="14.25">
      <c r="A10" s="126" t="s">
        <v>0</v>
      </c>
      <c r="B10" s="115" t="s">
        <v>1</v>
      </c>
      <c r="C10" s="14"/>
      <c r="D10" s="14"/>
      <c r="E10" s="14"/>
    </row>
    <row r="11" spans="1:5" ht="20.25" customHeight="1">
      <c r="A11" s="128" t="s">
        <v>94</v>
      </c>
      <c r="B11" s="119" t="s">
        <v>95</v>
      </c>
      <c r="C11" s="15"/>
      <c r="D11" s="15"/>
      <c r="E11" s="15"/>
    </row>
    <row r="12" spans="1:5">
      <c r="A12" s="11"/>
      <c r="B12" s="11"/>
      <c r="C12" s="11"/>
      <c r="D12" s="11"/>
      <c r="E12" s="11"/>
    </row>
    <row r="13" spans="1:5" ht="14.25">
      <c r="A13" s="207" t="s">
        <v>2</v>
      </c>
      <c r="B13" s="207"/>
      <c r="C13" s="207"/>
      <c r="D13" s="207"/>
      <c r="E13" s="207"/>
    </row>
    <row r="14" spans="1:5">
      <c r="A14" s="11"/>
      <c r="B14" s="11"/>
      <c r="C14" s="11"/>
      <c r="D14" s="11"/>
      <c r="E14" s="11"/>
    </row>
    <row r="15" spans="1:5" ht="45.75" customHeight="1">
      <c r="A15" s="127" t="s">
        <v>3</v>
      </c>
      <c r="B15" s="128" t="s">
        <v>94</v>
      </c>
      <c r="C15" s="208" t="s">
        <v>27</v>
      </c>
      <c r="D15" s="208"/>
      <c r="E15" s="208"/>
    </row>
    <row r="16" spans="1:5" ht="27">
      <c r="A16" s="127" t="s">
        <v>4</v>
      </c>
      <c r="B16" s="128" t="s">
        <v>97</v>
      </c>
      <c r="C16" s="114" t="s">
        <v>98</v>
      </c>
      <c r="D16" s="114" t="s">
        <v>5</v>
      </c>
      <c r="E16" s="114" t="s">
        <v>6</v>
      </c>
    </row>
    <row r="17" spans="1:5" ht="19.5" customHeight="1">
      <c r="A17" s="127" t="s">
        <v>7</v>
      </c>
      <c r="B17" s="128" t="s">
        <v>95</v>
      </c>
      <c r="C17" s="127"/>
      <c r="D17" s="127"/>
      <c r="E17" s="127"/>
    </row>
    <row r="18" spans="1:5" ht="48" customHeight="1">
      <c r="A18" s="127" t="s">
        <v>8</v>
      </c>
      <c r="B18" s="128" t="s">
        <v>99</v>
      </c>
      <c r="C18" s="127"/>
      <c r="D18" s="127"/>
      <c r="E18" s="127"/>
    </row>
    <row r="19" spans="1:5" ht="18.75" customHeight="1">
      <c r="A19" s="127" t="s">
        <v>9</v>
      </c>
      <c r="B19" s="128" t="s">
        <v>10</v>
      </c>
      <c r="C19" s="127"/>
      <c r="D19" s="127"/>
      <c r="E19" s="127"/>
    </row>
    <row r="20" spans="1:5" ht="27">
      <c r="A20" s="127" t="s">
        <v>100</v>
      </c>
      <c r="B20" s="128" t="s">
        <v>93</v>
      </c>
      <c r="C20" s="127"/>
      <c r="D20" s="127"/>
      <c r="E20" s="127"/>
    </row>
    <row r="21" spans="1:5" ht="23.25" customHeight="1">
      <c r="A21" s="209" t="s">
        <v>11</v>
      </c>
      <c r="B21" s="209"/>
      <c r="C21" s="127"/>
      <c r="D21" s="127"/>
      <c r="E21" s="127"/>
    </row>
    <row r="22" spans="1:5" ht="20.25" customHeight="1">
      <c r="A22" s="226" t="s">
        <v>31</v>
      </c>
      <c r="B22" s="226"/>
      <c r="C22" s="130">
        <v>0</v>
      </c>
      <c r="D22" s="130">
        <f>-D45</f>
        <v>2590.6560000000027</v>
      </c>
      <c r="E22" s="130">
        <f>-E45</f>
        <v>2590.6560000000027</v>
      </c>
    </row>
    <row r="23" spans="1:5">
      <c r="A23" s="122"/>
      <c r="B23" s="122"/>
      <c r="C23" s="120"/>
      <c r="D23" s="120"/>
      <c r="E23" s="120"/>
    </row>
    <row r="24" spans="1:5">
      <c r="A24" s="149"/>
      <c r="B24" s="149"/>
      <c r="C24" s="120"/>
      <c r="D24" s="120"/>
      <c r="E24" s="120"/>
    </row>
    <row r="25" spans="1:5">
      <c r="A25" s="149"/>
      <c r="B25" s="149"/>
      <c r="C25" s="120"/>
      <c r="D25" s="120"/>
      <c r="E25" s="120"/>
    </row>
    <row r="26" spans="1:5" s="10" customFormat="1" ht="50.25" customHeight="1">
      <c r="A26" s="225" t="s">
        <v>15</v>
      </c>
      <c r="B26" s="225"/>
      <c r="C26" s="225"/>
      <c r="D26" s="225"/>
      <c r="E26" s="225"/>
    </row>
    <row r="27" spans="1:5" s="10" customFormat="1" ht="9.75" customHeight="1">
      <c r="A27" s="225"/>
      <c r="B27" s="225"/>
      <c r="C27" s="225"/>
      <c r="D27" s="225"/>
      <c r="E27" s="225"/>
    </row>
    <row r="28" spans="1:5" s="10" customFormat="1" ht="18.75" customHeight="1">
      <c r="A28" s="221" t="s">
        <v>29</v>
      </c>
      <c r="B28" s="222"/>
      <c r="C28" s="222"/>
      <c r="D28" s="222"/>
    </row>
    <row r="29" spans="1:5" s="12" customFormat="1" ht="24.75" customHeight="1">
      <c r="A29" s="223" t="s">
        <v>14</v>
      </c>
      <c r="B29" s="223"/>
      <c r="C29" s="223"/>
      <c r="D29" s="223"/>
    </row>
    <row r="30" spans="1:5" s="10" customFormat="1">
      <c r="A30" s="11"/>
      <c r="B30" s="11"/>
      <c r="C30" s="11"/>
      <c r="D30" s="11"/>
    </row>
    <row r="31" spans="1:5" s="2" customFormat="1" ht="14.25">
      <c r="A31" s="26" t="s">
        <v>0</v>
      </c>
      <c r="B31" s="21" t="s">
        <v>1</v>
      </c>
      <c r="C31" s="4"/>
      <c r="D31" s="4"/>
      <c r="E31" s="4"/>
    </row>
    <row r="32" spans="1:5" s="2" customFormat="1" ht="32.25" customHeight="1">
      <c r="A32" s="27" t="s">
        <v>18</v>
      </c>
      <c r="B32" s="28" t="s">
        <v>25</v>
      </c>
      <c r="C32" s="5"/>
      <c r="D32" s="5"/>
      <c r="E32" s="5"/>
    </row>
    <row r="33" spans="1:8" s="2" customFormat="1"/>
    <row r="34" spans="1:8" s="2" customFormat="1" ht="14.25">
      <c r="A34" s="217" t="s">
        <v>2</v>
      </c>
      <c r="B34" s="217"/>
      <c r="C34" s="217"/>
      <c r="D34" s="217"/>
      <c r="E34" s="217"/>
    </row>
    <row r="35" spans="1:8" ht="15" customHeight="1">
      <c r="D35" s="224"/>
      <c r="E35" s="224"/>
    </row>
    <row r="36" spans="1:8" s="2" customFormat="1" ht="46.5" customHeight="1">
      <c r="A36" s="6" t="s">
        <v>3</v>
      </c>
      <c r="B36" s="7" t="s">
        <v>18</v>
      </c>
      <c r="C36" s="218" t="s">
        <v>96</v>
      </c>
      <c r="D36" s="219"/>
      <c r="E36" s="220"/>
      <c r="F36" s="9"/>
      <c r="G36" s="9"/>
      <c r="H36" s="9"/>
    </row>
    <row r="37" spans="1:8" s="2" customFormat="1" ht="27">
      <c r="A37" s="6" t="s">
        <v>4</v>
      </c>
      <c r="B37" s="7" t="s">
        <v>19</v>
      </c>
      <c r="C37" s="18" t="s">
        <v>20</v>
      </c>
      <c r="D37" s="18" t="s">
        <v>5</v>
      </c>
      <c r="E37" s="18" t="s">
        <v>6</v>
      </c>
    </row>
    <row r="38" spans="1:8" s="2" customFormat="1" ht="21.75" customHeight="1">
      <c r="A38" s="6" t="s">
        <v>7</v>
      </c>
      <c r="B38" s="7" t="s">
        <v>21</v>
      </c>
      <c r="C38" s="6"/>
      <c r="D38" s="6"/>
      <c r="E38" s="6"/>
    </row>
    <row r="39" spans="1:8" s="2" customFormat="1" ht="20.25" customHeight="1">
      <c r="A39" s="6" t="s">
        <v>8</v>
      </c>
      <c r="B39" s="7" t="s">
        <v>22</v>
      </c>
      <c r="C39" s="6"/>
      <c r="D39" s="6"/>
      <c r="E39" s="6"/>
    </row>
    <row r="40" spans="1:8" s="2" customFormat="1" ht="20.25" customHeight="1">
      <c r="A40" s="6" t="s">
        <v>9</v>
      </c>
      <c r="B40" s="7" t="s">
        <v>10</v>
      </c>
      <c r="C40" s="6"/>
      <c r="D40" s="6"/>
      <c r="E40" s="6"/>
    </row>
    <row r="41" spans="1:8" s="2" customFormat="1" ht="33" customHeight="1">
      <c r="A41" s="6" t="s">
        <v>12</v>
      </c>
      <c r="B41" s="7" t="s">
        <v>16</v>
      </c>
      <c r="C41" s="6"/>
      <c r="D41" s="6"/>
      <c r="E41" s="6"/>
    </row>
    <row r="42" spans="1:8" s="2" customFormat="1" ht="21.75" customHeight="1">
      <c r="A42" s="213" t="s">
        <v>11</v>
      </c>
      <c r="B42" s="214"/>
      <c r="C42" s="6"/>
      <c r="D42" s="6"/>
      <c r="E42" s="6"/>
    </row>
    <row r="43" spans="1:8" s="17" customFormat="1" ht="21.75" customHeight="1">
      <c r="A43" s="215" t="s">
        <v>28</v>
      </c>
      <c r="B43" s="215"/>
      <c r="C43" s="29" t="s">
        <v>24</v>
      </c>
      <c r="D43" s="29" t="s">
        <v>24</v>
      </c>
      <c r="E43" s="29">
        <v>3.4</v>
      </c>
    </row>
    <row r="44" spans="1:8" s="2" customFormat="1" ht="21.75" customHeight="1">
      <c r="A44" s="216" t="s">
        <v>23</v>
      </c>
      <c r="B44" s="216"/>
      <c r="C44" s="8" t="s">
        <v>24</v>
      </c>
      <c r="D44" s="8" t="s">
        <v>24</v>
      </c>
      <c r="E44" s="8">
        <v>31.2</v>
      </c>
    </row>
    <row r="45" spans="1:8" ht="18.75" customHeight="1">
      <c r="A45" s="210" t="s">
        <v>31</v>
      </c>
      <c r="B45" s="211"/>
      <c r="C45" s="116">
        <v>0</v>
      </c>
      <c r="D45" s="118">
        <f>'N 2'!H33</f>
        <v>-2590.6560000000027</v>
      </c>
      <c r="E45" s="118">
        <f>D45</f>
        <v>-2590.6560000000027</v>
      </c>
    </row>
  </sheetData>
  <mergeCells count="18">
    <mergeCell ref="A7:E7"/>
    <mergeCell ref="A8:E8"/>
    <mergeCell ref="A13:E13"/>
    <mergeCell ref="C15:E15"/>
    <mergeCell ref="A21:B21"/>
    <mergeCell ref="A45:B45"/>
    <mergeCell ref="B1:E1"/>
    <mergeCell ref="A42:B42"/>
    <mergeCell ref="A43:B43"/>
    <mergeCell ref="A44:B44"/>
    <mergeCell ref="A34:E34"/>
    <mergeCell ref="C36:E36"/>
    <mergeCell ref="A28:D28"/>
    <mergeCell ref="A29:D29"/>
    <mergeCell ref="D35:E35"/>
    <mergeCell ref="A4:E5"/>
    <mergeCell ref="A26:E27"/>
    <mergeCell ref="A22:B22"/>
  </mergeCells>
  <pageMargins left="0.24" right="0.18" top="0.28999999999999998" bottom="0.28999999999999998" header="0.2" footer="0.2"/>
  <pageSetup paperSize="9" orientation="landscape" verticalDpi="0" r:id="rId1"/>
  <rowBreaks count="1" manualBreakCount="1">
    <brk id="25" max="16383" man="1"/>
  </rowBreaks>
  <ignoredErrors>
    <ignoredError sqref="D44 D43 B36:B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44"/>
  <sheetViews>
    <sheetView topLeftCell="A10" zoomScaleNormal="100" workbookViewId="0">
      <selection activeCell="A24" sqref="A24:D24"/>
    </sheetView>
  </sheetViews>
  <sheetFormatPr defaultRowHeight="13.5"/>
  <cols>
    <col min="1" max="1" width="26" style="2" customWidth="1"/>
    <col min="2" max="2" width="73.42578125" style="3" customWidth="1"/>
    <col min="3" max="4" width="17.42578125" style="2" customWidth="1"/>
    <col min="5" max="5" width="11" style="2" customWidth="1"/>
    <col min="6" max="16384" width="9.140625" style="2"/>
  </cols>
  <sheetData>
    <row r="1" spans="1:6" ht="63" customHeight="1">
      <c r="A1" s="1"/>
      <c r="B1" s="233" t="s">
        <v>32</v>
      </c>
      <c r="C1" s="233"/>
      <c r="D1" s="233"/>
    </row>
    <row r="2" spans="1:6" s="123" customFormat="1" ht="24" customHeight="1">
      <c r="A2" s="125"/>
      <c r="B2" s="129"/>
      <c r="C2" s="129"/>
      <c r="D2" s="129"/>
    </row>
    <row r="3" spans="1:6" ht="40.5" customHeight="1">
      <c r="A3" s="237" t="s">
        <v>101</v>
      </c>
      <c r="B3" s="237"/>
      <c r="C3" s="237"/>
      <c r="D3" s="237"/>
      <c r="E3" s="134"/>
      <c r="F3" s="131"/>
    </row>
    <row r="4" spans="1:6">
      <c r="A4" s="131"/>
      <c r="C4" s="131"/>
      <c r="D4" s="131"/>
      <c r="E4" s="131"/>
      <c r="F4" s="131"/>
    </row>
    <row r="5" spans="1:6">
      <c r="A5" s="228" t="s">
        <v>93</v>
      </c>
      <c r="B5" s="228"/>
      <c r="C5" s="228"/>
      <c r="D5" s="228"/>
      <c r="E5" s="228"/>
      <c r="F5" s="131"/>
    </row>
    <row r="6" spans="1:6">
      <c r="A6" s="228"/>
      <c r="B6" s="228"/>
      <c r="C6" s="228"/>
      <c r="D6" s="228"/>
      <c r="E6" s="228"/>
      <c r="F6" s="131"/>
    </row>
    <row r="7" spans="1:6">
      <c r="A7" s="230" t="s">
        <v>13</v>
      </c>
      <c r="B7" s="230"/>
      <c r="C7" s="230"/>
      <c r="D7" s="230"/>
      <c r="E7" s="230"/>
      <c r="F7" s="131"/>
    </row>
    <row r="8" spans="1:6">
      <c r="A8" s="142"/>
      <c r="B8" s="143"/>
      <c r="C8" s="142"/>
      <c r="D8" s="142"/>
      <c r="E8" s="142"/>
      <c r="F8" s="131"/>
    </row>
    <row r="9" spans="1:6">
      <c r="A9" s="135" t="s">
        <v>0</v>
      </c>
      <c r="B9" s="144" t="s">
        <v>1</v>
      </c>
      <c r="C9" s="136"/>
      <c r="D9" s="136"/>
      <c r="E9" s="136"/>
      <c r="F9" s="131"/>
    </row>
    <row r="10" spans="1:6">
      <c r="A10" s="137" t="s">
        <v>94</v>
      </c>
      <c r="B10" s="138" t="s">
        <v>95</v>
      </c>
      <c r="C10" s="139"/>
      <c r="D10" s="139"/>
      <c r="E10" s="139"/>
      <c r="F10" s="131"/>
    </row>
    <row r="11" spans="1:6">
      <c r="A11" s="142"/>
      <c r="B11" s="143"/>
      <c r="C11" s="142"/>
      <c r="D11" s="142"/>
      <c r="E11" s="142"/>
      <c r="F11" s="131"/>
    </row>
    <row r="12" spans="1:6">
      <c r="A12" s="230" t="s">
        <v>2</v>
      </c>
      <c r="B12" s="230"/>
      <c r="C12" s="230"/>
      <c r="D12" s="230"/>
      <c r="E12" s="230"/>
      <c r="F12" s="131"/>
    </row>
    <row r="13" spans="1:6">
      <c r="A13" s="142"/>
      <c r="B13" s="143"/>
      <c r="C13" s="142"/>
      <c r="D13" s="142"/>
      <c r="E13" s="142"/>
      <c r="F13" s="131"/>
    </row>
    <row r="14" spans="1:6" ht="42.75" customHeight="1">
      <c r="A14" s="145" t="s">
        <v>3</v>
      </c>
      <c r="B14" s="137" t="s">
        <v>94</v>
      </c>
      <c r="C14" s="231" t="s">
        <v>27</v>
      </c>
      <c r="D14" s="232"/>
      <c r="E14" s="131"/>
    </row>
    <row r="15" spans="1:6">
      <c r="A15" s="145" t="s">
        <v>4</v>
      </c>
      <c r="B15" s="137" t="s">
        <v>97</v>
      </c>
      <c r="C15" s="146" t="s">
        <v>5</v>
      </c>
      <c r="D15" s="146" t="s">
        <v>6</v>
      </c>
      <c r="E15" s="131"/>
    </row>
    <row r="16" spans="1:6">
      <c r="A16" s="145" t="s">
        <v>7</v>
      </c>
      <c r="B16" s="137" t="s">
        <v>95</v>
      </c>
      <c r="C16" s="145"/>
      <c r="D16" s="145"/>
      <c r="E16" s="131"/>
    </row>
    <row r="17" spans="1:5" ht="45.75" customHeight="1">
      <c r="A17" s="145" t="s">
        <v>8</v>
      </c>
      <c r="B17" s="137" t="s">
        <v>99</v>
      </c>
      <c r="C17" s="145"/>
      <c r="D17" s="145"/>
      <c r="E17" s="131"/>
    </row>
    <row r="18" spans="1:5" ht="15">
      <c r="A18" s="145" t="s">
        <v>9</v>
      </c>
      <c r="B18" s="137" t="s">
        <v>10</v>
      </c>
      <c r="C18" s="145"/>
      <c r="D18" s="145"/>
      <c r="E18" s="132"/>
    </row>
    <row r="19" spans="1:5" ht="27">
      <c r="A19" s="145" t="s">
        <v>100</v>
      </c>
      <c r="B19" s="137" t="s">
        <v>93</v>
      </c>
      <c r="C19" s="145"/>
      <c r="D19" s="145"/>
      <c r="E19" s="132"/>
    </row>
    <row r="20" spans="1:5" ht="15">
      <c r="A20" s="227" t="s">
        <v>11</v>
      </c>
      <c r="B20" s="227"/>
      <c r="C20" s="140"/>
      <c r="D20" s="140"/>
      <c r="E20" s="132"/>
    </row>
    <row r="21" spans="1:5">
      <c r="A21" s="229" t="s">
        <v>31</v>
      </c>
      <c r="B21" s="229"/>
      <c r="C21" s="141">
        <f>-C44</f>
        <v>2590.6560000000027</v>
      </c>
      <c r="D21" s="141">
        <f>-D44</f>
        <v>2590.6560000000027</v>
      </c>
      <c r="E21" s="147"/>
    </row>
    <row r="22" spans="1:5" s="133" customFormat="1">
      <c r="A22" s="117"/>
      <c r="B22" s="117"/>
      <c r="C22" s="120"/>
      <c r="D22" s="120"/>
      <c r="E22" s="147"/>
    </row>
    <row r="23" spans="1:5" s="133" customFormat="1">
      <c r="A23" s="117"/>
      <c r="B23" s="117"/>
      <c r="C23" s="120"/>
      <c r="D23" s="120"/>
      <c r="E23" s="147"/>
    </row>
    <row r="24" spans="1:5" ht="46.5" customHeight="1">
      <c r="A24" s="237" t="s">
        <v>17</v>
      </c>
      <c r="B24" s="237"/>
      <c r="C24" s="237"/>
      <c r="D24" s="237"/>
    </row>
    <row r="26" spans="1:5" ht="25.5" customHeight="1">
      <c r="A26" s="225" t="s">
        <v>29</v>
      </c>
      <c r="B26" s="225"/>
      <c r="C26" s="225"/>
      <c r="D26" s="225"/>
    </row>
    <row r="27" spans="1:5" ht="14.25" customHeight="1">
      <c r="A27" s="207" t="s">
        <v>13</v>
      </c>
      <c r="B27" s="207"/>
      <c r="C27" s="207"/>
      <c r="D27" s="124"/>
    </row>
    <row r="28" spans="1:5">
      <c r="A28" s="16"/>
      <c r="B28" s="19"/>
      <c r="C28" s="16"/>
      <c r="D28" s="124"/>
    </row>
    <row r="29" spans="1:5" ht="14.25">
      <c r="A29" s="20" t="s">
        <v>0</v>
      </c>
      <c r="B29" s="21" t="s">
        <v>1</v>
      </c>
      <c r="C29" s="14"/>
      <c r="D29" s="14"/>
    </row>
    <row r="30" spans="1:5" ht="31.5" customHeight="1">
      <c r="A30" s="22" t="s">
        <v>18</v>
      </c>
      <c r="B30" s="23" t="s">
        <v>25</v>
      </c>
      <c r="C30" s="24"/>
      <c r="D30" s="15"/>
    </row>
    <row r="31" spans="1:5">
      <c r="A31" s="124"/>
      <c r="B31" s="16"/>
      <c r="C31" s="16"/>
      <c r="D31" s="16"/>
    </row>
    <row r="32" spans="1:5" ht="14.25" customHeight="1">
      <c r="A32" s="217" t="s">
        <v>2</v>
      </c>
      <c r="B32" s="217"/>
      <c r="C32" s="217"/>
      <c r="D32" s="217"/>
    </row>
    <row r="33" spans="1:6">
      <c r="A33" s="124"/>
      <c r="B33" s="124"/>
      <c r="C33" s="124"/>
      <c r="D33" s="124"/>
    </row>
    <row r="34" spans="1:6">
      <c r="A34" s="124"/>
      <c r="B34" s="124"/>
      <c r="C34" s="224"/>
      <c r="D34" s="224"/>
    </row>
    <row r="35" spans="1:6" ht="44.25" customHeight="1">
      <c r="A35" s="6" t="s">
        <v>3</v>
      </c>
      <c r="B35" s="112">
        <v>1155</v>
      </c>
      <c r="C35" s="235" t="s">
        <v>96</v>
      </c>
      <c r="D35" s="236"/>
      <c r="E35" s="133"/>
      <c r="F35" s="133"/>
    </row>
    <row r="36" spans="1:6" ht="22.5" customHeight="1">
      <c r="A36" s="6" t="s">
        <v>4</v>
      </c>
      <c r="B36" s="112" t="s">
        <v>19</v>
      </c>
      <c r="C36" s="113" t="s">
        <v>5</v>
      </c>
      <c r="D36" s="113" t="s">
        <v>6</v>
      </c>
    </row>
    <row r="37" spans="1:6" ht="23.25" customHeight="1">
      <c r="A37" s="6" t="s">
        <v>7</v>
      </c>
      <c r="B37" s="112" t="s">
        <v>21</v>
      </c>
      <c r="C37" s="6"/>
      <c r="D37" s="6"/>
    </row>
    <row r="38" spans="1:6" ht="29.25" customHeight="1">
      <c r="A38" s="6" t="s">
        <v>8</v>
      </c>
      <c r="B38" s="112" t="s">
        <v>22</v>
      </c>
      <c r="C38" s="6"/>
      <c r="D38" s="6"/>
    </row>
    <row r="39" spans="1:6" ht="23.25" customHeight="1">
      <c r="A39" s="6" t="s">
        <v>9</v>
      </c>
      <c r="B39" s="112" t="s">
        <v>10</v>
      </c>
      <c r="C39" s="6"/>
      <c r="D39" s="6"/>
    </row>
    <row r="40" spans="1:6" ht="28.5" customHeight="1">
      <c r="A40" s="6" t="s">
        <v>12</v>
      </c>
      <c r="B40" s="112" t="s">
        <v>16</v>
      </c>
      <c r="C40" s="6"/>
      <c r="D40" s="6"/>
    </row>
    <row r="41" spans="1:6" ht="21" customHeight="1">
      <c r="A41" s="231" t="s">
        <v>11</v>
      </c>
      <c r="B41" s="232"/>
      <c r="C41" s="6"/>
      <c r="D41" s="6"/>
    </row>
    <row r="42" spans="1:6" s="17" customFormat="1" ht="23.25" customHeight="1">
      <c r="A42" s="238" t="s">
        <v>28</v>
      </c>
      <c r="B42" s="239"/>
      <c r="C42" s="25" t="s">
        <v>24</v>
      </c>
      <c r="D42" s="25">
        <f>'N 3'!E43</f>
        <v>3.4</v>
      </c>
    </row>
    <row r="43" spans="1:6" ht="23.25" customHeight="1">
      <c r="A43" s="234" t="s">
        <v>23</v>
      </c>
      <c r="B43" s="234"/>
      <c r="C43" s="13" t="s">
        <v>24</v>
      </c>
      <c r="D43" s="13">
        <f>'N 3'!E44</f>
        <v>31.2</v>
      </c>
    </row>
    <row r="44" spans="1:6" ht="21" customHeight="1">
      <c r="A44" s="210" t="s">
        <v>31</v>
      </c>
      <c r="B44" s="211"/>
      <c r="C44" s="118">
        <f>'N 3'!D45</f>
        <v>-2590.6560000000027</v>
      </c>
      <c r="D44" s="118">
        <f>'N 3'!E45</f>
        <v>-2590.6560000000027</v>
      </c>
    </row>
  </sheetData>
  <mergeCells count="19">
    <mergeCell ref="B1:D1"/>
    <mergeCell ref="A43:B43"/>
    <mergeCell ref="A32:D32"/>
    <mergeCell ref="C35:D35"/>
    <mergeCell ref="A26:D26"/>
    <mergeCell ref="C34:D34"/>
    <mergeCell ref="A3:D3"/>
    <mergeCell ref="A41:B41"/>
    <mergeCell ref="A24:D24"/>
    <mergeCell ref="A42:B42"/>
    <mergeCell ref="A44:B44"/>
    <mergeCell ref="A27:C27"/>
    <mergeCell ref="A20:B20"/>
    <mergeCell ref="A5:E5"/>
    <mergeCell ref="A21:B21"/>
    <mergeCell ref="A12:E12"/>
    <mergeCell ref="A6:E6"/>
    <mergeCell ref="A7:E7"/>
    <mergeCell ref="C14:D14"/>
  </mergeCells>
  <pageMargins left="0.24" right="0.21" top="0.33" bottom="0.2" header="0.2" footer="0.2"/>
  <pageSetup paperSize="9" orientation="landscape" verticalDpi="0" r:id="rId1"/>
  <rowBreaks count="1" manualBreakCount="1">
    <brk id="23" max="3" man="1"/>
  </rowBreaks>
  <ignoredErrors>
    <ignoredError sqref="A10:E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8"/>
  <sheetViews>
    <sheetView workbookViewId="0">
      <selection activeCell="A9" sqref="A9:F9"/>
    </sheetView>
  </sheetViews>
  <sheetFormatPr defaultRowHeight="16.5"/>
  <cols>
    <col min="1" max="1" width="16.28515625" style="156" customWidth="1"/>
    <col min="2" max="2" width="33.7109375" style="156" customWidth="1"/>
    <col min="3" max="3" width="14" style="156" customWidth="1"/>
    <col min="4" max="4" width="16.140625" style="156" customWidth="1"/>
    <col min="5" max="5" width="15.85546875" style="156" bestFit="1" customWidth="1"/>
    <col min="6" max="6" width="21.5703125" style="156" customWidth="1"/>
    <col min="7" max="7" width="18.28515625" style="156" customWidth="1"/>
    <col min="8" max="8" width="9.140625" style="156"/>
    <col min="9" max="9" width="12" style="156" bestFit="1" customWidth="1"/>
    <col min="10" max="10" width="12.85546875" style="156" bestFit="1" customWidth="1"/>
    <col min="11" max="11" width="9.140625" style="156"/>
    <col min="12" max="12" width="10.28515625" style="156" bestFit="1" customWidth="1"/>
    <col min="13" max="256" width="9.140625" style="156"/>
    <col min="257" max="257" width="14.28515625" style="156" customWidth="1"/>
    <col min="258" max="258" width="33.7109375" style="156" customWidth="1"/>
    <col min="259" max="260" width="14" style="156" customWidth="1"/>
    <col min="261" max="261" width="15.85546875" style="156" bestFit="1" customWidth="1"/>
    <col min="262" max="262" width="20" style="156" customWidth="1"/>
    <col min="263" max="263" width="24.7109375" style="156" customWidth="1"/>
    <col min="264" max="264" width="9.140625" style="156"/>
    <col min="265" max="265" width="12" style="156" bestFit="1" customWidth="1"/>
    <col min="266" max="266" width="12.85546875" style="156" bestFit="1" customWidth="1"/>
    <col min="267" max="267" width="9.140625" style="156"/>
    <col min="268" max="268" width="10.28515625" style="156" bestFit="1" customWidth="1"/>
    <col min="269" max="512" width="9.140625" style="156"/>
    <col min="513" max="513" width="14.28515625" style="156" customWidth="1"/>
    <col min="514" max="514" width="33.7109375" style="156" customWidth="1"/>
    <col min="515" max="516" width="14" style="156" customWidth="1"/>
    <col min="517" max="517" width="15.85546875" style="156" bestFit="1" customWidth="1"/>
    <col min="518" max="518" width="20" style="156" customWidth="1"/>
    <col min="519" max="519" width="24.7109375" style="156" customWidth="1"/>
    <col min="520" max="520" width="9.140625" style="156"/>
    <col min="521" max="521" width="12" style="156" bestFit="1" customWidth="1"/>
    <col min="522" max="522" width="12.85546875" style="156" bestFit="1" customWidth="1"/>
    <col min="523" max="523" width="9.140625" style="156"/>
    <col min="524" max="524" width="10.28515625" style="156" bestFit="1" customWidth="1"/>
    <col min="525" max="768" width="9.140625" style="156"/>
    <col min="769" max="769" width="14.28515625" style="156" customWidth="1"/>
    <col min="770" max="770" width="33.7109375" style="156" customWidth="1"/>
    <col min="771" max="772" width="14" style="156" customWidth="1"/>
    <col min="773" max="773" width="15.85546875" style="156" bestFit="1" customWidth="1"/>
    <col min="774" max="774" width="20" style="156" customWidth="1"/>
    <col min="775" max="775" width="24.7109375" style="156" customWidth="1"/>
    <col min="776" max="776" width="9.140625" style="156"/>
    <col min="777" max="777" width="12" style="156" bestFit="1" customWidth="1"/>
    <col min="778" max="778" width="12.85546875" style="156" bestFit="1" customWidth="1"/>
    <col min="779" max="779" width="9.140625" style="156"/>
    <col min="780" max="780" width="10.28515625" style="156" bestFit="1" customWidth="1"/>
    <col min="781" max="1024" width="9.140625" style="156"/>
    <col min="1025" max="1025" width="14.28515625" style="156" customWidth="1"/>
    <col min="1026" max="1026" width="33.7109375" style="156" customWidth="1"/>
    <col min="1027" max="1028" width="14" style="156" customWidth="1"/>
    <col min="1029" max="1029" width="15.85546875" style="156" bestFit="1" customWidth="1"/>
    <col min="1030" max="1030" width="20" style="156" customWidth="1"/>
    <col min="1031" max="1031" width="24.7109375" style="156" customWidth="1"/>
    <col min="1032" max="1032" width="9.140625" style="156"/>
    <col min="1033" max="1033" width="12" style="156" bestFit="1" customWidth="1"/>
    <col min="1034" max="1034" width="12.85546875" style="156" bestFit="1" customWidth="1"/>
    <col min="1035" max="1035" width="9.140625" style="156"/>
    <col min="1036" max="1036" width="10.28515625" style="156" bestFit="1" customWidth="1"/>
    <col min="1037" max="1280" width="9.140625" style="156"/>
    <col min="1281" max="1281" width="14.28515625" style="156" customWidth="1"/>
    <col min="1282" max="1282" width="33.7109375" style="156" customWidth="1"/>
    <col min="1283" max="1284" width="14" style="156" customWidth="1"/>
    <col min="1285" max="1285" width="15.85546875" style="156" bestFit="1" customWidth="1"/>
    <col min="1286" max="1286" width="20" style="156" customWidth="1"/>
    <col min="1287" max="1287" width="24.7109375" style="156" customWidth="1"/>
    <col min="1288" max="1288" width="9.140625" style="156"/>
    <col min="1289" max="1289" width="12" style="156" bestFit="1" customWidth="1"/>
    <col min="1290" max="1290" width="12.85546875" style="156" bestFit="1" customWidth="1"/>
    <col min="1291" max="1291" width="9.140625" style="156"/>
    <col min="1292" max="1292" width="10.28515625" style="156" bestFit="1" customWidth="1"/>
    <col min="1293" max="1536" width="9.140625" style="156"/>
    <col min="1537" max="1537" width="14.28515625" style="156" customWidth="1"/>
    <col min="1538" max="1538" width="33.7109375" style="156" customWidth="1"/>
    <col min="1539" max="1540" width="14" style="156" customWidth="1"/>
    <col min="1541" max="1541" width="15.85546875" style="156" bestFit="1" customWidth="1"/>
    <col min="1542" max="1542" width="20" style="156" customWidth="1"/>
    <col min="1543" max="1543" width="24.7109375" style="156" customWidth="1"/>
    <col min="1544" max="1544" width="9.140625" style="156"/>
    <col min="1545" max="1545" width="12" style="156" bestFit="1" customWidth="1"/>
    <col min="1546" max="1546" width="12.85546875" style="156" bestFit="1" customWidth="1"/>
    <col min="1547" max="1547" width="9.140625" style="156"/>
    <col min="1548" max="1548" width="10.28515625" style="156" bestFit="1" customWidth="1"/>
    <col min="1549" max="1792" width="9.140625" style="156"/>
    <col min="1793" max="1793" width="14.28515625" style="156" customWidth="1"/>
    <col min="1794" max="1794" width="33.7109375" style="156" customWidth="1"/>
    <col min="1795" max="1796" width="14" style="156" customWidth="1"/>
    <col min="1797" max="1797" width="15.85546875" style="156" bestFit="1" customWidth="1"/>
    <col min="1798" max="1798" width="20" style="156" customWidth="1"/>
    <col min="1799" max="1799" width="24.7109375" style="156" customWidth="1"/>
    <col min="1800" max="1800" width="9.140625" style="156"/>
    <col min="1801" max="1801" width="12" style="156" bestFit="1" customWidth="1"/>
    <col min="1802" max="1802" width="12.85546875" style="156" bestFit="1" customWidth="1"/>
    <col min="1803" max="1803" width="9.140625" style="156"/>
    <col min="1804" max="1804" width="10.28515625" style="156" bestFit="1" customWidth="1"/>
    <col min="1805" max="2048" width="9.140625" style="156"/>
    <col min="2049" max="2049" width="14.28515625" style="156" customWidth="1"/>
    <col min="2050" max="2050" width="33.7109375" style="156" customWidth="1"/>
    <col min="2051" max="2052" width="14" style="156" customWidth="1"/>
    <col min="2053" max="2053" width="15.85546875" style="156" bestFit="1" customWidth="1"/>
    <col min="2054" max="2054" width="20" style="156" customWidth="1"/>
    <col min="2055" max="2055" width="24.7109375" style="156" customWidth="1"/>
    <col min="2056" max="2056" width="9.140625" style="156"/>
    <col min="2057" max="2057" width="12" style="156" bestFit="1" customWidth="1"/>
    <col min="2058" max="2058" width="12.85546875" style="156" bestFit="1" customWidth="1"/>
    <col min="2059" max="2059" width="9.140625" style="156"/>
    <col min="2060" max="2060" width="10.28515625" style="156" bestFit="1" customWidth="1"/>
    <col min="2061" max="2304" width="9.140625" style="156"/>
    <col min="2305" max="2305" width="14.28515625" style="156" customWidth="1"/>
    <col min="2306" max="2306" width="33.7109375" style="156" customWidth="1"/>
    <col min="2307" max="2308" width="14" style="156" customWidth="1"/>
    <col min="2309" max="2309" width="15.85546875" style="156" bestFit="1" customWidth="1"/>
    <col min="2310" max="2310" width="20" style="156" customWidth="1"/>
    <col min="2311" max="2311" width="24.7109375" style="156" customWidth="1"/>
    <col min="2312" max="2312" width="9.140625" style="156"/>
    <col min="2313" max="2313" width="12" style="156" bestFit="1" customWidth="1"/>
    <col min="2314" max="2314" width="12.85546875" style="156" bestFit="1" customWidth="1"/>
    <col min="2315" max="2315" width="9.140625" style="156"/>
    <col min="2316" max="2316" width="10.28515625" style="156" bestFit="1" customWidth="1"/>
    <col min="2317" max="2560" width="9.140625" style="156"/>
    <col min="2561" max="2561" width="14.28515625" style="156" customWidth="1"/>
    <col min="2562" max="2562" width="33.7109375" style="156" customWidth="1"/>
    <col min="2563" max="2564" width="14" style="156" customWidth="1"/>
    <col min="2565" max="2565" width="15.85546875" style="156" bestFit="1" customWidth="1"/>
    <col min="2566" max="2566" width="20" style="156" customWidth="1"/>
    <col min="2567" max="2567" width="24.7109375" style="156" customWidth="1"/>
    <col min="2568" max="2568" width="9.140625" style="156"/>
    <col min="2569" max="2569" width="12" style="156" bestFit="1" customWidth="1"/>
    <col min="2570" max="2570" width="12.85546875" style="156" bestFit="1" customWidth="1"/>
    <col min="2571" max="2571" width="9.140625" style="156"/>
    <col min="2572" max="2572" width="10.28515625" style="156" bestFit="1" customWidth="1"/>
    <col min="2573" max="2816" width="9.140625" style="156"/>
    <col min="2817" max="2817" width="14.28515625" style="156" customWidth="1"/>
    <col min="2818" max="2818" width="33.7109375" style="156" customWidth="1"/>
    <col min="2819" max="2820" width="14" style="156" customWidth="1"/>
    <col min="2821" max="2821" width="15.85546875" style="156" bestFit="1" customWidth="1"/>
    <col min="2822" max="2822" width="20" style="156" customWidth="1"/>
    <col min="2823" max="2823" width="24.7109375" style="156" customWidth="1"/>
    <col min="2824" max="2824" width="9.140625" style="156"/>
    <col min="2825" max="2825" width="12" style="156" bestFit="1" customWidth="1"/>
    <col min="2826" max="2826" width="12.85546875" style="156" bestFit="1" customWidth="1"/>
    <col min="2827" max="2827" width="9.140625" style="156"/>
    <col min="2828" max="2828" width="10.28515625" style="156" bestFit="1" customWidth="1"/>
    <col min="2829" max="3072" width="9.140625" style="156"/>
    <col min="3073" max="3073" width="14.28515625" style="156" customWidth="1"/>
    <col min="3074" max="3074" width="33.7109375" style="156" customWidth="1"/>
    <col min="3075" max="3076" width="14" style="156" customWidth="1"/>
    <col min="3077" max="3077" width="15.85546875" style="156" bestFit="1" customWidth="1"/>
    <col min="3078" max="3078" width="20" style="156" customWidth="1"/>
    <col min="3079" max="3079" width="24.7109375" style="156" customWidth="1"/>
    <col min="3080" max="3080" width="9.140625" style="156"/>
    <col min="3081" max="3081" width="12" style="156" bestFit="1" customWidth="1"/>
    <col min="3082" max="3082" width="12.85546875" style="156" bestFit="1" customWidth="1"/>
    <col min="3083" max="3083" width="9.140625" style="156"/>
    <col min="3084" max="3084" width="10.28515625" style="156" bestFit="1" customWidth="1"/>
    <col min="3085" max="3328" width="9.140625" style="156"/>
    <col min="3329" max="3329" width="14.28515625" style="156" customWidth="1"/>
    <col min="3330" max="3330" width="33.7109375" style="156" customWidth="1"/>
    <col min="3331" max="3332" width="14" style="156" customWidth="1"/>
    <col min="3333" max="3333" width="15.85546875" style="156" bestFit="1" customWidth="1"/>
    <col min="3334" max="3334" width="20" style="156" customWidth="1"/>
    <col min="3335" max="3335" width="24.7109375" style="156" customWidth="1"/>
    <col min="3336" max="3336" width="9.140625" style="156"/>
    <col min="3337" max="3337" width="12" style="156" bestFit="1" customWidth="1"/>
    <col min="3338" max="3338" width="12.85546875" style="156" bestFit="1" customWidth="1"/>
    <col min="3339" max="3339" width="9.140625" style="156"/>
    <col min="3340" max="3340" width="10.28515625" style="156" bestFit="1" customWidth="1"/>
    <col min="3341" max="3584" width="9.140625" style="156"/>
    <col min="3585" max="3585" width="14.28515625" style="156" customWidth="1"/>
    <col min="3586" max="3586" width="33.7109375" style="156" customWidth="1"/>
    <col min="3587" max="3588" width="14" style="156" customWidth="1"/>
    <col min="3589" max="3589" width="15.85546875" style="156" bestFit="1" customWidth="1"/>
    <col min="3590" max="3590" width="20" style="156" customWidth="1"/>
    <col min="3591" max="3591" width="24.7109375" style="156" customWidth="1"/>
    <col min="3592" max="3592" width="9.140625" style="156"/>
    <col min="3593" max="3593" width="12" style="156" bestFit="1" customWidth="1"/>
    <col min="3594" max="3594" width="12.85546875" style="156" bestFit="1" customWidth="1"/>
    <col min="3595" max="3595" width="9.140625" style="156"/>
    <col min="3596" max="3596" width="10.28515625" style="156" bestFit="1" customWidth="1"/>
    <col min="3597" max="3840" width="9.140625" style="156"/>
    <col min="3841" max="3841" width="14.28515625" style="156" customWidth="1"/>
    <col min="3842" max="3842" width="33.7109375" style="156" customWidth="1"/>
    <col min="3843" max="3844" width="14" style="156" customWidth="1"/>
    <col min="3845" max="3845" width="15.85546875" style="156" bestFit="1" customWidth="1"/>
    <col min="3846" max="3846" width="20" style="156" customWidth="1"/>
    <col min="3847" max="3847" width="24.7109375" style="156" customWidth="1"/>
    <col min="3848" max="3848" width="9.140625" style="156"/>
    <col min="3849" max="3849" width="12" style="156" bestFit="1" customWidth="1"/>
    <col min="3850" max="3850" width="12.85546875" style="156" bestFit="1" customWidth="1"/>
    <col min="3851" max="3851" width="9.140625" style="156"/>
    <col min="3852" max="3852" width="10.28515625" style="156" bestFit="1" customWidth="1"/>
    <col min="3853" max="4096" width="9.140625" style="156"/>
    <col min="4097" max="4097" width="14.28515625" style="156" customWidth="1"/>
    <col min="4098" max="4098" width="33.7109375" style="156" customWidth="1"/>
    <col min="4099" max="4100" width="14" style="156" customWidth="1"/>
    <col min="4101" max="4101" width="15.85546875" style="156" bestFit="1" customWidth="1"/>
    <col min="4102" max="4102" width="20" style="156" customWidth="1"/>
    <col min="4103" max="4103" width="24.7109375" style="156" customWidth="1"/>
    <col min="4104" max="4104" width="9.140625" style="156"/>
    <col min="4105" max="4105" width="12" style="156" bestFit="1" customWidth="1"/>
    <col min="4106" max="4106" width="12.85546875" style="156" bestFit="1" customWidth="1"/>
    <col min="4107" max="4107" width="9.140625" style="156"/>
    <col min="4108" max="4108" width="10.28515625" style="156" bestFit="1" customWidth="1"/>
    <col min="4109" max="4352" width="9.140625" style="156"/>
    <col min="4353" max="4353" width="14.28515625" style="156" customWidth="1"/>
    <col min="4354" max="4354" width="33.7109375" style="156" customWidth="1"/>
    <col min="4355" max="4356" width="14" style="156" customWidth="1"/>
    <col min="4357" max="4357" width="15.85546875" style="156" bestFit="1" customWidth="1"/>
    <col min="4358" max="4358" width="20" style="156" customWidth="1"/>
    <col min="4359" max="4359" width="24.7109375" style="156" customWidth="1"/>
    <col min="4360" max="4360" width="9.140625" style="156"/>
    <col min="4361" max="4361" width="12" style="156" bestFit="1" customWidth="1"/>
    <col min="4362" max="4362" width="12.85546875" style="156" bestFit="1" customWidth="1"/>
    <col min="4363" max="4363" width="9.140625" style="156"/>
    <col min="4364" max="4364" width="10.28515625" style="156" bestFit="1" customWidth="1"/>
    <col min="4365" max="4608" width="9.140625" style="156"/>
    <col min="4609" max="4609" width="14.28515625" style="156" customWidth="1"/>
    <col min="4610" max="4610" width="33.7109375" style="156" customWidth="1"/>
    <col min="4611" max="4612" width="14" style="156" customWidth="1"/>
    <col min="4613" max="4613" width="15.85546875" style="156" bestFit="1" customWidth="1"/>
    <col min="4614" max="4614" width="20" style="156" customWidth="1"/>
    <col min="4615" max="4615" width="24.7109375" style="156" customWidth="1"/>
    <col min="4616" max="4616" width="9.140625" style="156"/>
    <col min="4617" max="4617" width="12" style="156" bestFit="1" customWidth="1"/>
    <col min="4618" max="4618" width="12.85546875" style="156" bestFit="1" customWidth="1"/>
    <col min="4619" max="4619" width="9.140625" style="156"/>
    <col min="4620" max="4620" width="10.28515625" style="156" bestFit="1" customWidth="1"/>
    <col min="4621" max="4864" width="9.140625" style="156"/>
    <col min="4865" max="4865" width="14.28515625" style="156" customWidth="1"/>
    <col min="4866" max="4866" width="33.7109375" style="156" customWidth="1"/>
    <col min="4867" max="4868" width="14" style="156" customWidth="1"/>
    <col min="4869" max="4869" width="15.85546875" style="156" bestFit="1" customWidth="1"/>
    <col min="4870" max="4870" width="20" style="156" customWidth="1"/>
    <col min="4871" max="4871" width="24.7109375" style="156" customWidth="1"/>
    <col min="4872" max="4872" width="9.140625" style="156"/>
    <col min="4873" max="4873" width="12" style="156" bestFit="1" customWidth="1"/>
    <col min="4874" max="4874" width="12.85546875" style="156" bestFit="1" customWidth="1"/>
    <col min="4875" max="4875" width="9.140625" style="156"/>
    <col min="4876" max="4876" width="10.28515625" style="156" bestFit="1" customWidth="1"/>
    <col min="4877" max="5120" width="9.140625" style="156"/>
    <col min="5121" max="5121" width="14.28515625" style="156" customWidth="1"/>
    <col min="5122" max="5122" width="33.7109375" style="156" customWidth="1"/>
    <col min="5123" max="5124" width="14" style="156" customWidth="1"/>
    <col min="5125" max="5125" width="15.85546875" style="156" bestFit="1" customWidth="1"/>
    <col min="5126" max="5126" width="20" style="156" customWidth="1"/>
    <col min="5127" max="5127" width="24.7109375" style="156" customWidth="1"/>
    <col min="5128" max="5128" width="9.140625" style="156"/>
    <col min="5129" max="5129" width="12" style="156" bestFit="1" customWidth="1"/>
    <col min="5130" max="5130" width="12.85546875" style="156" bestFit="1" customWidth="1"/>
    <col min="5131" max="5131" width="9.140625" style="156"/>
    <col min="5132" max="5132" width="10.28515625" style="156" bestFit="1" customWidth="1"/>
    <col min="5133" max="5376" width="9.140625" style="156"/>
    <col min="5377" max="5377" width="14.28515625" style="156" customWidth="1"/>
    <col min="5378" max="5378" width="33.7109375" style="156" customWidth="1"/>
    <col min="5379" max="5380" width="14" style="156" customWidth="1"/>
    <col min="5381" max="5381" width="15.85546875" style="156" bestFit="1" customWidth="1"/>
    <col min="5382" max="5382" width="20" style="156" customWidth="1"/>
    <col min="5383" max="5383" width="24.7109375" style="156" customWidth="1"/>
    <col min="5384" max="5384" width="9.140625" style="156"/>
    <col min="5385" max="5385" width="12" style="156" bestFit="1" customWidth="1"/>
    <col min="5386" max="5386" width="12.85546875" style="156" bestFit="1" customWidth="1"/>
    <col min="5387" max="5387" width="9.140625" style="156"/>
    <col min="5388" max="5388" width="10.28515625" style="156" bestFit="1" customWidth="1"/>
    <col min="5389" max="5632" width="9.140625" style="156"/>
    <col min="5633" max="5633" width="14.28515625" style="156" customWidth="1"/>
    <col min="5634" max="5634" width="33.7109375" style="156" customWidth="1"/>
    <col min="5635" max="5636" width="14" style="156" customWidth="1"/>
    <col min="5637" max="5637" width="15.85546875" style="156" bestFit="1" customWidth="1"/>
    <col min="5638" max="5638" width="20" style="156" customWidth="1"/>
    <col min="5639" max="5639" width="24.7109375" style="156" customWidth="1"/>
    <col min="5640" max="5640" width="9.140625" style="156"/>
    <col min="5641" max="5641" width="12" style="156" bestFit="1" customWidth="1"/>
    <col min="5642" max="5642" width="12.85546875" style="156" bestFit="1" customWidth="1"/>
    <col min="5643" max="5643" width="9.140625" style="156"/>
    <col min="5644" max="5644" width="10.28515625" style="156" bestFit="1" customWidth="1"/>
    <col min="5645" max="5888" width="9.140625" style="156"/>
    <col min="5889" max="5889" width="14.28515625" style="156" customWidth="1"/>
    <col min="5890" max="5890" width="33.7109375" style="156" customWidth="1"/>
    <col min="5891" max="5892" width="14" style="156" customWidth="1"/>
    <col min="5893" max="5893" width="15.85546875" style="156" bestFit="1" customWidth="1"/>
    <col min="5894" max="5894" width="20" style="156" customWidth="1"/>
    <col min="5895" max="5895" width="24.7109375" style="156" customWidth="1"/>
    <col min="5896" max="5896" width="9.140625" style="156"/>
    <col min="5897" max="5897" width="12" style="156" bestFit="1" customWidth="1"/>
    <col min="5898" max="5898" width="12.85546875" style="156" bestFit="1" customWidth="1"/>
    <col min="5899" max="5899" width="9.140625" style="156"/>
    <col min="5900" max="5900" width="10.28515625" style="156" bestFit="1" customWidth="1"/>
    <col min="5901" max="6144" width="9.140625" style="156"/>
    <col min="6145" max="6145" width="14.28515625" style="156" customWidth="1"/>
    <col min="6146" max="6146" width="33.7109375" style="156" customWidth="1"/>
    <col min="6147" max="6148" width="14" style="156" customWidth="1"/>
    <col min="6149" max="6149" width="15.85546875" style="156" bestFit="1" customWidth="1"/>
    <col min="6150" max="6150" width="20" style="156" customWidth="1"/>
    <col min="6151" max="6151" width="24.7109375" style="156" customWidth="1"/>
    <col min="6152" max="6152" width="9.140625" style="156"/>
    <col min="6153" max="6153" width="12" style="156" bestFit="1" customWidth="1"/>
    <col min="6154" max="6154" width="12.85546875" style="156" bestFit="1" customWidth="1"/>
    <col min="6155" max="6155" width="9.140625" style="156"/>
    <col min="6156" max="6156" width="10.28515625" style="156" bestFit="1" customWidth="1"/>
    <col min="6157" max="6400" width="9.140625" style="156"/>
    <col min="6401" max="6401" width="14.28515625" style="156" customWidth="1"/>
    <col min="6402" max="6402" width="33.7109375" style="156" customWidth="1"/>
    <col min="6403" max="6404" width="14" style="156" customWidth="1"/>
    <col min="6405" max="6405" width="15.85546875" style="156" bestFit="1" customWidth="1"/>
    <col min="6406" max="6406" width="20" style="156" customWidth="1"/>
    <col min="6407" max="6407" width="24.7109375" style="156" customWidth="1"/>
    <col min="6408" max="6408" width="9.140625" style="156"/>
    <col min="6409" max="6409" width="12" style="156" bestFit="1" customWidth="1"/>
    <col min="6410" max="6410" width="12.85546875" style="156" bestFit="1" customWidth="1"/>
    <col min="6411" max="6411" width="9.140625" style="156"/>
    <col min="6412" max="6412" width="10.28515625" style="156" bestFit="1" customWidth="1"/>
    <col min="6413" max="6656" width="9.140625" style="156"/>
    <col min="6657" max="6657" width="14.28515625" style="156" customWidth="1"/>
    <col min="6658" max="6658" width="33.7109375" style="156" customWidth="1"/>
    <col min="6659" max="6660" width="14" style="156" customWidth="1"/>
    <col min="6661" max="6661" width="15.85546875" style="156" bestFit="1" customWidth="1"/>
    <col min="6662" max="6662" width="20" style="156" customWidth="1"/>
    <col min="6663" max="6663" width="24.7109375" style="156" customWidth="1"/>
    <col min="6664" max="6664" width="9.140625" style="156"/>
    <col min="6665" max="6665" width="12" style="156" bestFit="1" customWidth="1"/>
    <col min="6666" max="6666" width="12.85546875" style="156" bestFit="1" customWidth="1"/>
    <col min="6667" max="6667" width="9.140625" style="156"/>
    <col min="6668" max="6668" width="10.28515625" style="156" bestFit="1" customWidth="1"/>
    <col min="6669" max="6912" width="9.140625" style="156"/>
    <col min="6913" max="6913" width="14.28515625" style="156" customWidth="1"/>
    <col min="6914" max="6914" width="33.7109375" style="156" customWidth="1"/>
    <col min="6915" max="6916" width="14" style="156" customWidth="1"/>
    <col min="6917" max="6917" width="15.85546875" style="156" bestFit="1" customWidth="1"/>
    <col min="6918" max="6918" width="20" style="156" customWidth="1"/>
    <col min="6919" max="6919" width="24.7109375" style="156" customWidth="1"/>
    <col min="6920" max="6920" width="9.140625" style="156"/>
    <col min="6921" max="6921" width="12" style="156" bestFit="1" customWidth="1"/>
    <col min="6922" max="6922" width="12.85546875" style="156" bestFit="1" customWidth="1"/>
    <col min="6923" max="6923" width="9.140625" style="156"/>
    <col min="6924" max="6924" width="10.28515625" style="156" bestFit="1" customWidth="1"/>
    <col min="6925" max="7168" width="9.140625" style="156"/>
    <col min="7169" max="7169" width="14.28515625" style="156" customWidth="1"/>
    <col min="7170" max="7170" width="33.7109375" style="156" customWidth="1"/>
    <col min="7171" max="7172" width="14" style="156" customWidth="1"/>
    <col min="7173" max="7173" width="15.85546875" style="156" bestFit="1" customWidth="1"/>
    <col min="7174" max="7174" width="20" style="156" customWidth="1"/>
    <col min="7175" max="7175" width="24.7109375" style="156" customWidth="1"/>
    <col min="7176" max="7176" width="9.140625" style="156"/>
    <col min="7177" max="7177" width="12" style="156" bestFit="1" customWidth="1"/>
    <col min="7178" max="7178" width="12.85546875" style="156" bestFit="1" customWidth="1"/>
    <col min="7179" max="7179" width="9.140625" style="156"/>
    <col min="7180" max="7180" width="10.28515625" style="156" bestFit="1" customWidth="1"/>
    <col min="7181" max="7424" width="9.140625" style="156"/>
    <col min="7425" max="7425" width="14.28515625" style="156" customWidth="1"/>
    <col min="7426" max="7426" width="33.7109375" style="156" customWidth="1"/>
    <col min="7427" max="7428" width="14" style="156" customWidth="1"/>
    <col min="7429" max="7429" width="15.85546875" style="156" bestFit="1" customWidth="1"/>
    <col min="7430" max="7430" width="20" style="156" customWidth="1"/>
    <col min="7431" max="7431" width="24.7109375" style="156" customWidth="1"/>
    <col min="7432" max="7432" width="9.140625" style="156"/>
    <col min="7433" max="7433" width="12" style="156" bestFit="1" customWidth="1"/>
    <col min="7434" max="7434" width="12.85546875" style="156" bestFit="1" customWidth="1"/>
    <col min="7435" max="7435" width="9.140625" style="156"/>
    <col min="7436" max="7436" width="10.28515625" style="156" bestFit="1" customWidth="1"/>
    <col min="7437" max="7680" width="9.140625" style="156"/>
    <col min="7681" max="7681" width="14.28515625" style="156" customWidth="1"/>
    <col min="7682" max="7682" width="33.7109375" style="156" customWidth="1"/>
    <col min="7683" max="7684" width="14" style="156" customWidth="1"/>
    <col min="7685" max="7685" width="15.85546875" style="156" bestFit="1" customWidth="1"/>
    <col min="7686" max="7686" width="20" style="156" customWidth="1"/>
    <col min="7687" max="7687" width="24.7109375" style="156" customWidth="1"/>
    <col min="7688" max="7688" width="9.140625" style="156"/>
    <col min="7689" max="7689" width="12" style="156" bestFit="1" customWidth="1"/>
    <col min="7690" max="7690" width="12.85546875" style="156" bestFit="1" customWidth="1"/>
    <col min="7691" max="7691" width="9.140625" style="156"/>
    <col min="7692" max="7692" width="10.28515625" style="156" bestFit="1" customWidth="1"/>
    <col min="7693" max="7936" width="9.140625" style="156"/>
    <col min="7937" max="7937" width="14.28515625" style="156" customWidth="1"/>
    <col min="7938" max="7938" width="33.7109375" style="156" customWidth="1"/>
    <col min="7939" max="7940" width="14" style="156" customWidth="1"/>
    <col min="7941" max="7941" width="15.85546875" style="156" bestFit="1" customWidth="1"/>
    <col min="7942" max="7942" width="20" style="156" customWidth="1"/>
    <col min="7943" max="7943" width="24.7109375" style="156" customWidth="1"/>
    <col min="7944" max="7944" width="9.140625" style="156"/>
    <col min="7945" max="7945" width="12" style="156" bestFit="1" customWidth="1"/>
    <col min="7946" max="7946" width="12.85546875" style="156" bestFit="1" customWidth="1"/>
    <col min="7947" max="7947" width="9.140625" style="156"/>
    <col min="7948" max="7948" width="10.28515625" style="156" bestFit="1" customWidth="1"/>
    <col min="7949" max="8192" width="9.140625" style="156"/>
    <col min="8193" max="8193" width="14.28515625" style="156" customWidth="1"/>
    <col min="8194" max="8194" width="33.7109375" style="156" customWidth="1"/>
    <col min="8195" max="8196" width="14" style="156" customWidth="1"/>
    <col min="8197" max="8197" width="15.85546875" style="156" bestFit="1" customWidth="1"/>
    <col min="8198" max="8198" width="20" style="156" customWidth="1"/>
    <col min="8199" max="8199" width="24.7109375" style="156" customWidth="1"/>
    <col min="8200" max="8200" width="9.140625" style="156"/>
    <col min="8201" max="8201" width="12" style="156" bestFit="1" customWidth="1"/>
    <col min="8202" max="8202" width="12.85546875" style="156" bestFit="1" customWidth="1"/>
    <col min="8203" max="8203" width="9.140625" style="156"/>
    <col min="8204" max="8204" width="10.28515625" style="156" bestFit="1" customWidth="1"/>
    <col min="8205" max="8448" width="9.140625" style="156"/>
    <col min="8449" max="8449" width="14.28515625" style="156" customWidth="1"/>
    <col min="8450" max="8450" width="33.7109375" style="156" customWidth="1"/>
    <col min="8451" max="8452" width="14" style="156" customWidth="1"/>
    <col min="8453" max="8453" width="15.85546875" style="156" bestFit="1" customWidth="1"/>
    <col min="8454" max="8454" width="20" style="156" customWidth="1"/>
    <col min="8455" max="8455" width="24.7109375" style="156" customWidth="1"/>
    <col min="8456" max="8456" width="9.140625" style="156"/>
    <col min="8457" max="8457" width="12" style="156" bestFit="1" customWidth="1"/>
    <col min="8458" max="8458" width="12.85546875" style="156" bestFit="1" customWidth="1"/>
    <col min="8459" max="8459" width="9.140625" style="156"/>
    <col min="8460" max="8460" width="10.28515625" style="156" bestFit="1" customWidth="1"/>
    <col min="8461" max="8704" width="9.140625" style="156"/>
    <col min="8705" max="8705" width="14.28515625" style="156" customWidth="1"/>
    <col min="8706" max="8706" width="33.7109375" style="156" customWidth="1"/>
    <col min="8707" max="8708" width="14" style="156" customWidth="1"/>
    <col min="8709" max="8709" width="15.85546875" style="156" bestFit="1" customWidth="1"/>
    <col min="8710" max="8710" width="20" style="156" customWidth="1"/>
    <col min="8711" max="8711" width="24.7109375" style="156" customWidth="1"/>
    <col min="8712" max="8712" width="9.140625" style="156"/>
    <col min="8713" max="8713" width="12" style="156" bestFit="1" customWidth="1"/>
    <col min="8714" max="8714" width="12.85546875" style="156" bestFit="1" customWidth="1"/>
    <col min="8715" max="8715" width="9.140625" style="156"/>
    <col min="8716" max="8716" width="10.28515625" style="156" bestFit="1" customWidth="1"/>
    <col min="8717" max="8960" width="9.140625" style="156"/>
    <col min="8961" max="8961" width="14.28515625" style="156" customWidth="1"/>
    <col min="8962" max="8962" width="33.7109375" style="156" customWidth="1"/>
    <col min="8963" max="8964" width="14" style="156" customWidth="1"/>
    <col min="8965" max="8965" width="15.85546875" style="156" bestFit="1" customWidth="1"/>
    <col min="8966" max="8966" width="20" style="156" customWidth="1"/>
    <col min="8967" max="8967" width="24.7109375" style="156" customWidth="1"/>
    <col min="8968" max="8968" width="9.140625" style="156"/>
    <col min="8969" max="8969" width="12" style="156" bestFit="1" customWidth="1"/>
    <col min="8970" max="8970" width="12.85546875" style="156" bestFit="1" customWidth="1"/>
    <col min="8971" max="8971" width="9.140625" style="156"/>
    <col min="8972" max="8972" width="10.28515625" style="156" bestFit="1" customWidth="1"/>
    <col min="8973" max="9216" width="9.140625" style="156"/>
    <col min="9217" max="9217" width="14.28515625" style="156" customWidth="1"/>
    <col min="9218" max="9218" width="33.7109375" style="156" customWidth="1"/>
    <col min="9219" max="9220" width="14" style="156" customWidth="1"/>
    <col min="9221" max="9221" width="15.85546875" style="156" bestFit="1" customWidth="1"/>
    <col min="9222" max="9222" width="20" style="156" customWidth="1"/>
    <col min="9223" max="9223" width="24.7109375" style="156" customWidth="1"/>
    <col min="9224" max="9224" width="9.140625" style="156"/>
    <col min="9225" max="9225" width="12" style="156" bestFit="1" customWidth="1"/>
    <col min="9226" max="9226" width="12.85546875" style="156" bestFit="1" customWidth="1"/>
    <col min="9227" max="9227" width="9.140625" style="156"/>
    <col min="9228" max="9228" width="10.28515625" style="156" bestFit="1" customWidth="1"/>
    <col min="9229" max="9472" width="9.140625" style="156"/>
    <col min="9473" max="9473" width="14.28515625" style="156" customWidth="1"/>
    <col min="9474" max="9474" width="33.7109375" style="156" customWidth="1"/>
    <col min="9475" max="9476" width="14" style="156" customWidth="1"/>
    <col min="9477" max="9477" width="15.85546875" style="156" bestFit="1" customWidth="1"/>
    <col min="9478" max="9478" width="20" style="156" customWidth="1"/>
    <col min="9479" max="9479" width="24.7109375" style="156" customWidth="1"/>
    <col min="9480" max="9480" width="9.140625" style="156"/>
    <col min="9481" max="9481" width="12" style="156" bestFit="1" customWidth="1"/>
    <col min="9482" max="9482" width="12.85546875" style="156" bestFit="1" customWidth="1"/>
    <col min="9483" max="9483" width="9.140625" style="156"/>
    <col min="9484" max="9484" width="10.28515625" style="156" bestFit="1" customWidth="1"/>
    <col min="9485" max="9728" width="9.140625" style="156"/>
    <col min="9729" max="9729" width="14.28515625" style="156" customWidth="1"/>
    <col min="9730" max="9730" width="33.7109375" style="156" customWidth="1"/>
    <col min="9731" max="9732" width="14" style="156" customWidth="1"/>
    <col min="9733" max="9733" width="15.85546875" style="156" bestFit="1" customWidth="1"/>
    <col min="9734" max="9734" width="20" style="156" customWidth="1"/>
    <col min="9735" max="9735" width="24.7109375" style="156" customWidth="1"/>
    <col min="9736" max="9736" width="9.140625" style="156"/>
    <col min="9737" max="9737" width="12" style="156" bestFit="1" customWidth="1"/>
    <col min="9738" max="9738" width="12.85546875" style="156" bestFit="1" customWidth="1"/>
    <col min="9739" max="9739" width="9.140625" style="156"/>
    <col min="9740" max="9740" width="10.28515625" style="156" bestFit="1" customWidth="1"/>
    <col min="9741" max="9984" width="9.140625" style="156"/>
    <col min="9985" max="9985" width="14.28515625" style="156" customWidth="1"/>
    <col min="9986" max="9986" width="33.7109375" style="156" customWidth="1"/>
    <col min="9987" max="9988" width="14" style="156" customWidth="1"/>
    <col min="9989" max="9989" width="15.85546875" style="156" bestFit="1" customWidth="1"/>
    <col min="9990" max="9990" width="20" style="156" customWidth="1"/>
    <col min="9991" max="9991" width="24.7109375" style="156" customWidth="1"/>
    <col min="9992" max="9992" width="9.140625" style="156"/>
    <col min="9993" max="9993" width="12" style="156" bestFit="1" customWidth="1"/>
    <col min="9994" max="9994" width="12.85546875" style="156" bestFit="1" customWidth="1"/>
    <col min="9995" max="9995" width="9.140625" style="156"/>
    <col min="9996" max="9996" width="10.28515625" style="156" bestFit="1" customWidth="1"/>
    <col min="9997" max="10240" width="9.140625" style="156"/>
    <col min="10241" max="10241" width="14.28515625" style="156" customWidth="1"/>
    <col min="10242" max="10242" width="33.7109375" style="156" customWidth="1"/>
    <col min="10243" max="10244" width="14" style="156" customWidth="1"/>
    <col min="10245" max="10245" width="15.85546875" style="156" bestFit="1" customWidth="1"/>
    <col min="10246" max="10246" width="20" style="156" customWidth="1"/>
    <col min="10247" max="10247" width="24.7109375" style="156" customWidth="1"/>
    <col min="10248" max="10248" width="9.140625" style="156"/>
    <col min="10249" max="10249" width="12" style="156" bestFit="1" customWidth="1"/>
    <col min="10250" max="10250" width="12.85546875" style="156" bestFit="1" customWidth="1"/>
    <col min="10251" max="10251" width="9.140625" style="156"/>
    <col min="10252" max="10252" width="10.28515625" style="156" bestFit="1" customWidth="1"/>
    <col min="10253" max="10496" width="9.140625" style="156"/>
    <col min="10497" max="10497" width="14.28515625" style="156" customWidth="1"/>
    <col min="10498" max="10498" width="33.7109375" style="156" customWidth="1"/>
    <col min="10499" max="10500" width="14" style="156" customWidth="1"/>
    <col min="10501" max="10501" width="15.85546875" style="156" bestFit="1" customWidth="1"/>
    <col min="10502" max="10502" width="20" style="156" customWidth="1"/>
    <col min="10503" max="10503" width="24.7109375" style="156" customWidth="1"/>
    <col min="10504" max="10504" width="9.140625" style="156"/>
    <col min="10505" max="10505" width="12" style="156" bestFit="1" customWidth="1"/>
    <col min="10506" max="10506" width="12.85546875" style="156" bestFit="1" customWidth="1"/>
    <col min="10507" max="10507" width="9.140625" style="156"/>
    <col min="10508" max="10508" width="10.28515625" style="156" bestFit="1" customWidth="1"/>
    <col min="10509" max="10752" width="9.140625" style="156"/>
    <col min="10753" max="10753" width="14.28515625" style="156" customWidth="1"/>
    <col min="10754" max="10754" width="33.7109375" style="156" customWidth="1"/>
    <col min="10755" max="10756" width="14" style="156" customWidth="1"/>
    <col min="10757" max="10757" width="15.85546875" style="156" bestFit="1" customWidth="1"/>
    <col min="10758" max="10758" width="20" style="156" customWidth="1"/>
    <col min="10759" max="10759" width="24.7109375" style="156" customWidth="1"/>
    <col min="10760" max="10760" width="9.140625" style="156"/>
    <col min="10761" max="10761" width="12" style="156" bestFit="1" customWidth="1"/>
    <col min="10762" max="10762" width="12.85546875" style="156" bestFit="1" customWidth="1"/>
    <col min="10763" max="10763" width="9.140625" style="156"/>
    <col min="10764" max="10764" width="10.28515625" style="156" bestFit="1" customWidth="1"/>
    <col min="10765" max="11008" width="9.140625" style="156"/>
    <col min="11009" max="11009" width="14.28515625" style="156" customWidth="1"/>
    <col min="11010" max="11010" width="33.7109375" style="156" customWidth="1"/>
    <col min="11011" max="11012" width="14" style="156" customWidth="1"/>
    <col min="11013" max="11013" width="15.85546875" style="156" bestFit="1" customWidth="1"/>
    <col min="11014" max="11014" width="20" style="156" customWidth="1"/>
    <col min="11015" max="11015" width="24.7109375" style="156" customWidth="1"/>
    <col min="11016" max="11016" width="9.140625" style="156"/>
    <col min="11017" max="11017" width="12" style="156" bestFit="1" customWidth="1"/>
    <col min="11018" max="11018" width="12.85546875" style="156" bestFit="1" customWidth="1"/>
    <col min="11019" max="11019" width="9.140625" style="156"/>
    <col min="11020" max="11020" width="10.28515625" style="156" bestFit="1" customWidth="1"/>
    <col min="11021" max="11264" width="9.140625" style="156"/>
    <col min="11265" max="11265" width="14.28515625" style="156" customWidth="1"/>
    <col min="11266" max="11266" width="33.7109375" style="156" customWidth="1"/>
    <col min="11267" max="11268" width="14" style="156" customWidth="1"/>
    <col min="11269" max="11269" width="15.85546875" style="156" bestFit="1" customWidth="1"/>
    <col min="11270" max="11270" width="20" style="156" customWidth="1"/>
    <col min="11271" max="11271" width="24.7109375" style="156" customWidth="1"/>
    <col min="11272" max="11272" width="9.140625" style="156"/>
    <col min="11273" max="11273" width="12" style="156" bestFit="1" customWidth="1"/>
    <col min="11274" max="11274" width="12.85546875" style="156" bestFit="1" customWidth="1"/>
    <col min="11275" max="11275" width="9.140625" style="156"/>
    <col min="11276" max="11276" width="10.28515625" style="156" bestFit="1" customWidth="1"/>
    <col min="11277" max="11520" width="9.140625" style="156"/>
    <col min="11521" max="11521" width="14.28515625" style="156" customWidth="1"/>
    <col min="11522" max="11522" width="33.7109375" style="156" customWidth="1"/>
    <col min="11523" max="11524" width="14" style="156" customWidth="1"/>
    <col min="11525" max="11525" width="15.85546875" style="156" bestFit="1" customWidth="1"/>
    <col min="11526" max="11526" width="20" style="156" customWidth="1"/>
    <col min="11527" max="11527" width="24.7109375" style="156" customWidth="1"/>
    <col min="11528" max="11528" width="9.140625" style="156"/>
    <col min="11529" max="11529" width="12" style="156" bestFit="1" customWidth="1"/>
    <col min="11530" max="11530" width="12.85546875" style="156" bestFit="1" customWidth="1"/>
    <col min="11531" max="11531" width="9.140625" style="156"/>
    <col min="11532" max="11532" width="10.28515625" style="156" bestFit="1" customWidth="1"/>
    <col min="11533" max="11776" width="9.140625" style="156"/>
    <col min="11777" max="11777" width="14.28515625" style="156" customWidth="1"/>
    <col min="11778" max="11778" width="33.7109375" style="156" customWidth="1"/>
    <col min="11779" max="11780" width="14" style="156" customWidth="1"/>
    <col min="11781" max="11781" width="15.85546875" style="156" bestFit="1" customWidth="1"/>
    <col min="11782" max="11782" width="20" style="156" customWidth="1"/>
    <col min="11783" max="11783" width="24.7109375" style="156" customWidth="1"/>
    <col min="11784" max="11784" width="9.140625" style="156"/>
    <col min="11785" max="11785" width="12" style="156" bestFit="1" customWidth="1"/>
    <col min="11786" max="11786" width="12.85546875" style="156" bestFit="1" customWidth="1"/>
    <col min="11787" max="11787" width="9.140625" style="156"/>
    <col min="11788" max="11788" width="10.28515625" style="156" bestFit="1" customWidth="1"/>
    <col min="11789" max="12032" width="9.140625" style="156"/>
    <col min="12033" max="12033" width="14.28515625" style="156" customWidth="1"/>
    <col min="12034" max="12034" width="33.7109375" style="156" customWidth="1"/>
    <col min="12035" max="12036" width="14" style="156" customWidth="1"/>
    <col min="12037" max="12037" width="15.85546875" style="156" bestFit="1" customWidth="1"/>
    <col min="12038" max="12038" width="20" style="156" customWidth="1"/>
    <col min="12039" max="12039" width="24.7109375" style="156" customWidth="1"/>
    <col min="12040" max="12040" width="9.140625" style="156"/>
    <col min="12041" max="12041" width="12" style="156" bestFit="1" customWidth="1"/>
    <col min="12042" max="12042" width="12.85546875" style="156" bestFit="1" customWidth="1"/>
    <col min="12043" max="12043" width="9.140625" style="156"/>
    <col min="12044" max="12044" width="10.28515625" style="156" bestFit="1" customWidth="1"/>
    <col min="12045" max="12288" width="9.140625" style="156"/>
    <col min="12289" max="12289" width="14.28515625" style="156" customWidth="1"/>
    <col min="12290" max="12290" width="33.7109375" style="156" customWidth="1"/>
    <col min="12291" max="12292" width="14" style="156" customWidth="1"/>
    <col min="12293" max="12293" width="15.85546875" style="156" bestFit="1" customWidth="1"/>
    <col min="12294" max="12294" width="20" style="156" customWidth="1"/>
    <col min="12295" max="12295" width="24.7109375" style="156" customWidth="1"/>
    <col min="12296" max="12296" width="9.140625" style="156"/>
    <col min="12297" max="12297" width="12" style="156" bestFit="1" customWidth="1"/>
    <col min="12298" max="12298" width="12.85546875" style="156" bestFit="1" customWidth="1"/>
    <col min="12299" max="12299" width="9.140625" style="156"/>
    <col min="12300" max="12300" width="10.28515625" style="156" bestFit="1" customWidth="1"/>
    <col min="12301" max="12544" width="9.140625" style="156"/>
    <col min="12545" max="12545" width="14.28515625" style="156" customWidth="1"/>
    <col min="12546" max="12546" width="33.7109375" style="156" customWidth="1"/>
    <col min="12547" max="12548" width="14" style="156" customWidth="1"/>
    <col min="12549" max="12549" width="15.85546875" style="156" bestFit="1" customWidth="1"/>
    <col min="12550" max="12550" width="20" style="156" customWidth="1"/>
    <col min="12551" max="12551" width="24.7109375" style="156" customWidth="1"/>
    <col min="12552" max="12552" width="9.140625" style="156"/>
    <col min="12553" max="12553" width="12" style="156" bestFit="1" customWidth="1"/>
    <col min="12554" max="12554" width="12.85546875" style="156" bestFit="1" customWidth="1"/>
    <col min="12555" max="12555" width="9.140625" style="156"/>
    <col min="12556" max="12556" width="10.28515625" style="156" bestFit="1" customWidth="1"/>
    <col min="12557" max="12800" width="9.140625" style="156"/>
    <col min="12801" max="12801" width="14.28515625" style="156" customWidth="1"/>
    <col min="12802" max="12802" width="33.7109375" style="156" customWidth="1"/>
    <col min="12803" max="12804" width="14" style="156" customWidth="1"/>
    <col min="12805" max="12805" width="15.85546875" style="156" bestFit="1" customWidth="1"/>
    <col min="12806" max="12806" width="20" style="156" customWidth="1"/>
    <col min="12807" max="12807" width="24.7109375" style="156" customWidth="1"/>
    <col min="12808" max="12808" width="9.140625" style="156"/>
    <col min="12809" max="12809" width="12" style="156" bestFit="1" customWidth="1"/>
    <col min="12810" max="12810" width="12.85546875" style="156" bestFit="1" customWidth="1"/>
    <col min="12811" max="12811" width="9.140625" style="156"/>
    <col min="12812" max="12812" width="10.28515625" style="156" bestFit="1" customWidth="1"/>
    <col min="12813" max="13056" width="9.140625" style="156"/>
    <col min="13057" max="13057" width="14.28515625" style="156" customWidth="1"/>
    <col min="13058" max="13058" width="33.7109375" style="156" customWidth="1"/>
    <col min="13059" max="13060" width="14" style="156" customWidth="1"/>
    <col min="13061" max="13061" width="15.85546875" style="156" bestFit="1" customWidth="1"/>
    <col min="13062" max="13062" width="20" style="156" customWidth="1"/>
    <col min="13063" max="13063" width="24.7109375" style="156" customWidth="1"/>
    <col min="13064" max="13064" width="9.140625" style="156"/>
    <col min="13065" max="13065" width="12" style="156" bestFit="1" customWidth="1"/>
    <col min="13066" max="13066" width="12.85546875" style="156" bestFit="1" customWidth="1"/>
    <col min="13067" max="13067" width="9.140625" style="156"/>
    <col min="13068" max="13068" width="10.28515625" style="156" bestFit="1" customWidth="1"/>
    <col min="13069" max="13312" width="9.140625" style="156"/>
    <col min="13313" max="13313" width="14.28515625" style="156" customWidth="1"/>
    <col min="13314" max="13314" width="33.7109375" style="156" customWidth="1"/>
    <col min="13315" max="13316" width="14" style="156" customWidth="1"/>
    <col min="13317" max="13317" width="15.85546875" style="156" bestFit="1" customWidth="1"/>
    <col min="13318" max="13318" width="20" style="156" customWidth="1"/>
    <col min="13319" max="13319" width="24.7109375" style="156" customWidth="1"/>
    <col min="13320" max="13320" width="9.140625" style="156"/>
    <col min="13321" max="13321" width="12" style="156" bestFit="1" customWidth="1"/>
    <col min="13322" max="13322" width="12.85546875" style="156" bestFit="1" customWidth="1"/>
    <col min="13323" max="13323" width="9.140625" style="156"/>
    <col min="13324" max="13324" width="10.28515625" style="156" bestFit="1" customWidth="1"/>
    <col min="13325" max="13568" width="9.140625" style="156"/>
    <col min="13569" max="13569" width="14.28515625" style="156" customWidth="1"/>
    <col min="13570" max="13570" width="33.7109375" style="156" customWidth="1"/>
    <col min="13571" max="13572" width="14" style="156" customWidth="1"/>
    <col min="13573" max="13573" width="15.85546875" style="156" bestFit="1" customWidth="1"/>
    <col min="13574" max="13574" width="20" style="156" customWidth="1"/>
    <col min="13575" max="13575" width="24.7109375" style="156" customWidth="1"/>
    <col min="13576" max="13576" width="9.140625" style="156"/>
    <col min="13577" max="13577" width="12" style="156" bestFit="1" customWidth="1"/>
    <col min="13578" max="13578" width="12.85546875" style="156" bestFit="1" customWidth="1"/>
    <col min="13579" max="13579" width="9.140625" style="156"/>
    <col min="13580" max="13580" width="10.28515625" style="156" bestFit="1" customWidth="1"/>
    <col min="13581" max="13824" width="9.140625" style="156"/>
    <col min="13825" max="13825" width="14.28515625" style="156" customWidth="1"/>
    <col min="13826" max="13826" width="33.7109375" style="156" customWidth="1"/>
    <col min="13827" max="13828" width="14" style="156" customWidth="1"/>
    <col min="13829" max="13829" width="15.85546875" style="156" bestFit="1" customWidth="1"/>
    <col min="13830" max="13830" width="20" style="156" customWidth="1"/>
    <col min="13831" max="13831" width="24.7109375" style="156" customWidth="1"/>
    <col min="13832" max="13832" width="9.140625" style="156"/>
    <col min="13833" max="13833" width="12" style="156" bestFit="1" customWidth="1"/>
    <col min="13834" max="13834" width="12.85546875" style="156" bestFit="1" customWidth="1"/>
    <col min="13835" max="13835" width="9.140625" style="156"/>
    <col min="13836" max="13836" width="10.28515625" style="156" bestFit="1" customWidth="1"/>
    <col min="13837" max="14080" width="9.140625" style="156"/>
    <col min="14081" max="14081" width="14.28515625" style="156" customWidth="1"/>
    <col min="14082" max="14082" width="33.7109375" style="156" customWidth="1"/>
    <col min="14083" max="14084" width="14" style="156" customWidth="1"/>
    <col min="14085" max="14085" width="15.85546875" style="156" bestFit="1" customWidth="1"/>
    <col min="14086" max="14086" width="20" style="156" customWidth="1"/>
    <col min="14087" max="14087" width="24.7109375" style="156" customWidth="1"/>
    <col min="14088" max="14088" width="9.140625" style="156"/>
    <col min="14089" max="14089" width="12" style="156" bestFit="1" customWidth="1"/>
    <col min="14090" max="14090" width="12.85546875" style="156" bestFit="1" customWidth="1"/>
    <col min="14091" max="14091" width="9.140625" style="156"/>
    <col min="14092" max="14092" width="10.28515625" style="156" bestFit="1" customWidth="1"/>
    <col min="14093" max="14336" width="9.140625" style="156"/>
    <col min="14337" max="14337" width="14.28515625" style="156" customWidth="1"/>
    <col min="14338" max="14338" width="33.7109375" style="156" customWidth="1"/>
    <col min="14339" max="14340" width="14" style="156" customWidth="1"/>
    <col min="14341" max="14341" width="15.85546875" style="156" bestFit="1" customWidth="1"/>
    <col min="14342" max="14342" width="20" style="156" customWidth="1"/>
    <col min="14343" max="14343" width="24.7109375" style="156" customWidth="1"/>
    <col min="14344" max="14344" width="9.140625" style="156"/>
    <col min="14345" max="14345" width="12" style="156" bestFit="1" customWidth="1"/>
    <col min="14346" max="14346" width="12.85546875" style="156" bestFit="1" customWidth="1"/>
    <col min="14347" max="14347" width="9.140625" style="156"/>
    <col min="14348" max="14348" width="10.28515625" style="156" bestFit="1" customWidth="1"/>
    <col min="14349" max="14592" width="9.140625" style="156"/>
    <col min="14593" max="14593" width="14.28515625" style="156" customWidth="1"/>
    <col min="14594" max="14594" width="33.7109375" style="156" customWidth="1"/>
    <col min="14595" max="14596" width="14" style="156" customWidth="1"/>
    <col min="14597" max="14597" width="15.85546875" style="156" bestFit="1" customWidth="1"/>
    <col min="14598" max="14598" width="20" style="156" customWidth="1"/>
    <col min="14599" max="14599" width="24.7109375" style="156" customWidth="1"/>
    <col min="14600" max="14600" width="9.140625" style="156"/>
    <col min="14601" max="14601" width="12" style="156" bestFit="1" customWidth="1"/>
    <col min="14602" max="14602" width="12.85546875" style="156" bestFit="1" customWidth="1"/>
    <col min="14603" max="14603" width="9.140625" style="156"/>
    <col min="14604" max="14604" width="10.28515625" style="156" bestFit="1" customWidth="1"/>
    <col min="14605" max="14848" width="9.140625" style="156"/>
    <col min="14849" max="14849" width="14.28515625" style="156" customWidth="1"/>
    <col min="14850" max="14850" width="33.7109375" style="156" customWidth="1"/>
    <col min="14851" max="14852" width="14" style="156" customWidth="1"/>
    <col min="14853" max="14853" width="15.85546875" style="156" bestFit="1" customWidth="1"/>
    <col min="14854" max="14854" width="20" style="156" customWidth="1"/>
    <col min="14855" max="14855" width="24.7109375" style="156" customWidth="1"/>
    <col min="14856" max="14856" width="9.140625" style="156"/>
    <col min="14857" max="14857" width="12" style="156" bestFit="1" customWidth="1"/>
    <col min="14858" max="14858" width="12.85546875" style="156" bestFit="1" customWidth="1"/>
    <col min="14859" max="14859" width="9.140625" style="156"/>
    <col min="14860" max="14860" width="10.28515625" style="156" bestFit="1" customWidth="1"/>
    <col min="14861" max="15104" width="9.140625" style="156"/>
    <col min="15105" max="15105" width="14.28515625" style="156" customWidth="1"/>
    <col min="15106" max="15106" width="33.7109375" style="156" customWidth="1"/>
    <col min="15107" max="15108" width="14" style="156" customWidth="1"/>
    <col min="15109" max="15109" width="15.85546875" style="156" bestFit="1" customWidth="1"/>
    <col min="15110" max="15110" width="20" style="156" customWidth="1"/>
    <col min="15111" max="15111" width="24.7109375" style="156" customWidth="1"/>
    <col min="15112" max="15112" width="9.140625" style="156"/>
    <col min="15113" max="15113" width="12" style="156" bestFit="1" customWidth="1"/>
    <col min="15114" max="15114" width="12.85546875" style="156" bestFit="1" customWidth="1"/>
    <col min="15115" max="15115" width="9.140625" style="156"/>
    <col min="15116" max="15116" width="10.28515625" style="156" bestFit="1" customWidth="1"/>
    <col min="15117" max="15360" width="9.140625" style="156"/>
    <col min="15361" max="15361" width="14.28515625" style="156" customWidth="1"/>
    <col min="15362" max="15362" width="33.7109375" style="156" customWidth="1"/>
    <col min="15363" max="15364" width="14" style="156" customWidth="1"/>
    <col min="15365" max="15365" width="15.85546875" style="156" bestFit="1" customWidth="1"/>
    <col min="15366" max="15366" width="20" style="156" customWidth="1"/>
    <col min="15367" max="15367" width="24.7109375" style="156" customWidth="1"/>
    <col min="15368" max="15368" width="9.140625" style="156"/>
    <col min="15369" max="15369" width="12" style="156" bestFit="1" customWidth="1"/>
    <col min="15370" max="15370" width="12.85546875" style="156" bestFit="1" customWidth="1"/>
    <col min="15371" max="15371" width="9.140625" style="156"/>
    <col min="15372" max="15372" width="10.28515625" style="156" bestFit="1" customWidth="1"/>
    <col min="15373" max="15616" width="9.140625" style="156"/>
    <col min="15617" max="15617" width="14.28515625" style="156" customWidth="1"/>
    <col min="15618" max="15618" width="33.7109375" style="156" customWidth="1"/>
    <col min="15619" max="15620" width="14" style="156" customWidth="1"/>
    <col min="15621" max="15621" width="15.85546875" style="156" bestFit="1" customWidth="1"/>
    <col min="15622" max="15622" width="20" style="156" customWidth="1"/>
    <col min="15623" max="15623" width="24.7109375" style="156" customWidth="1"/>
    <col min="15624" max="15624" width="9.140625" style="156"/>
    <col min="15625" max="15625" width="12" style="156" bestFit="1" customWidth="1"/>
    <col min="15626" max="15626" width="12.85546875" style="156" bestFit="1" customWidth="1"/>
    <col min="15627" max="15627" width="9.140625" style="156"/>
    <col min="15628" max="15628" width="10.28515625" style="156" bestFit="1" customWidth="1"/>
    <col min="15629" max="15872" width="9.140625" style="156"/>
    <col min="15873" max="15873" width="14.28515625" style="156" customWidth="1"/>
    <col min="15874" max="15874" width="33.7109375" style="156" customWidth="1"/>
    <col min="15875" max="15876" width="14" style="156" customWidth="1"/>
    <col min="15877" max="15877" width="15.85546875" style="156" bestFit="1" customWidth="1"/>
    <col min="15878" max="15878" width="20" style="156" customWidth="1"/>
    <col min="15879" max="15879" width="24.7109375" style="156" customWidth="1"/>
    <col min="15880" max="15880" width="9.140625" style="156"/>
    <col min="15881" max="15881" width="12" style="156" bestFit="1" customWidth="1"/>
    <col min="15882" max="15882" width="12.85546875" style="156" bestFit="1" customWidth="1"/>
    <col min="15883" max="15883" width="9.140625" style="156"/>
    <col min="15884" max="15884" width="10.28515625" style="156" bestFit="1" customWidth="1"/>
    <col min="15885" max="16128" width="9.140625" style="156"/>
    <col min="16129" max="16129" width="14.28515625" style="156" customWidth="1"/>
    <col min="16130" max="16130" width="33.7109375" style="156" customWidth="1"/>
    <col min="16131" max="16132" width="14" style="156" customWidth="1"/>
    <col min="16133" max="16133" width="15.85546875" style="156" bestFit="1" customWidth="1"/>
    <col min="16134" max="16134" width="20" style="156" customWidth="1"/>
    <col min="16135" max="16135" width="24.7109375" style="156" customWidth="1"/>
    <col min="16136" max="16136" width="9.140625" style="156"/>
    <col min="16137" max="16137" width="12" style="156" bestFit="1" customWidth="1"/>
    <col min="16138" max="16138" width="12.85546875" style="156" bestFit="1" customWidth="1"/>
    <col min="16139" max="16139" width="9.140625" style="156"/>
    <col min="16140" max="16140" width="10.28515625" style="156" bestFit="1" customWidth="1"/>
    <col min="16141" max="16384" width="9.140625" style="156"/>
  </cols>
  <sheetData>
    <row r="1" spans="1:8" s="154" customFormat="1" ht="17.25" customHeight="1">
      <c r="A1" s="132"/>
      <c r="B1" s="132"/>
      <c r="C1" s="132"/>
      <c r="D1" s="175"/>
      <c r="E1" s="243" t="s">
        <v>102</v>
      </c>
      <c r="F1" s="243"/>
      <c r="G1" s="243"/>
      <c r="H1" s="153"/>
    </row>
    <row r="2" spans="1:8" s="154" customFormat="1" ht="24.75" customHeight="1">
      <c r="A2" s="132"/>
      <c r="B2" s="132"/>
      <c r="C2" s="132"/>
      <c r="D2" s="174"/>
      <c r="E2" s="243"/>
      <c r="F2" s="243"/>
      <c r="G2" s="243"/>
      <c r="H2" s="153"/>
    </row>
    <row r="3" spans="1:8" s="154" customFormat="1" ht="24" customHeight="1">
      <c r="A3" s="132"/>
      <c r="B3" s="132"/>
      <c r="C3" s="132"/>
      <c r="D3" s="174"/>
      <c r="E3" s="243"/>
      <c r="F3" s="243"/>
      <c r="G3" s="243"/>
      <c r="H3" s="153"/>
    </row>
    <row r="4" spans="1:8">
      <c r="A4" s="132"/>
      <c r="B4" s="132"/>
      <c r="C4" s="155"/>
      <c r="D4" s="155"/>
      <c r="E4" s="155"/>
      <c r="F4" s="155"/>
      <c r="G4" s="155"/>
    </row>
    <row r="5" spans="1:8" ht="57" customHeight="1">
      <c r="A5" s="244" t="s">
        <v>126</v>
      </c>
      <c r="B5" s="244"/>
      <c r="C5" s="244"/>
      <c r="D5" s="244"/>
      <c r="E5" s="244"/>
      <c r="F5" s="244"/>
      <c r="G5" s="244"/>
    </row>
    <row r="6" spans="1:8" s="9" customFormat="1" ht="44.25" customHeight="1">
      <c r="A6" s="245" t="s">
        <v>103</v>
      </c>
      <c r="B6" s="245"/>
      <c r="C6" s="245" t="s">
        <v>104</v>
      </c>
      <c r="D6" s="245" t="s">
        <v>105</v>
      </c>
      <c r="E6" s="245" t="s">
        <v>106</v>
      </c>
      <c r="F6" s="246" t="s">
        <v>122</v>
      </c>
      <c r="G6" s="246"/>
    </row>
    <row r="7" spans="1:8" s="9" customFormat="1" ht="36" customHeight="1">
      <c r="A7" s="157" t="s">
        <v>107</v>
      </c>
      <c r="B7" s="158" t="s">
        <v>108</v>
      </c>
      <c r="C7" s="245"/>
      <c r="D7" s="245"/>
      <c r="E7" s="245"/>
      <c r="F7" s="158" t="s">
        <v>109</v>
      </c>
      <c r="G7" s="159" t="s">
        <v>110</v>
      </c>
    </row>
    <row r="8" spans="1:8" ht="30" customHeight="1">
      <c r="A8" s="240" t="s">
        <v>111</v>
      </c>
      <c r="B8" s="240"/>
      <c r="C8" s="240"/>
      <c r="D8" s="240"/>
      <c r="E8" s="240"/>
      <c r="F8" s="240"/>
      <c r="G8" s="173">
        <f>G9</f>
        <v>-2590.6999999999998</v>
      </c>
    </row>
    <row r="9" spans="1:8" s="172" customFormat="1" ht="29.25" customHeight="1">
      <c r="A9" s="241" t="s">
        <v>121</v>
      </c>
      <c r="B9" s="242"/>
      <c r="C9" s="242"/>
      <c r="D9" s="242"/>
      <c r="E9" s="242"/>
      <c r="F9" s="242"/>
      <c r="G9" s="161">
        <f>G10</f>
        <v>-2590.6999999999998</v>
      </c>
    </row>
    <row r="10" spans="1:8" ht="37.5" customHeight="1">
      <c r="A10" s="242" t="s">
        <v>127</v>
      </c>
      <c r="B10" s="242"/>
      <c r="C10" s="242"/>
      <c r="D10" s="242"/>
      <c r="E10" s="242"/>
      <c r="F10" s="242"/>
      <c r="G10" s="173">
        <f>SUM(G12:G14)</f>
        <v>-2590.6999999999998</v>
      </c>
    </row>
    <row r="11" spans="1:8" ht="24.75" customHeight="1">
      <c r="A11" s="162"/>
      <c r="B11" s="163" t="s">
        <v>112</v>
      </c>
      <c r="C11" s="163"/>
      <c r="D11" s="163"/>
      <c r="E11" s="163"/>
      <c r="F11" s="163"/>
      <c r="G11" s="163"/>
    </row>
    <row r="12" spans="1:8" s="169" customFormat="1" ht="35.25" customHeight="1">
      <c r="A12" s="157" t="s">
        <v>113</v>
      </c>
      <c r="B12" s="164" t="s">
        <v>114</v>
      </c>
      <c r="C12" s="165" t="s">
        <v>115</v>
      </c>
      <c r="D12" s="166" t="s">
        <v>116</v>
      </c>
      <c r="E12" s="167">
        <v>-1590700</v>
      </c>
      <c r="F12" s="168">
        <v>1</v>
      </c>
      <c r="G12" s="160">
        <f>E12*F12/1000</f>
        <v>-1590.7</v>
      </c>
    </row>
    <row r="13" spans="1:8" ht="21" customHeight="1">
      <c r="A13" s="162"/>
      <c r="B13" s="163" t="s">
        <v>117</v>
      </c>
      <c r="C13" s="163"/>
      <c r="D13" s="163"/>
      <c r="E13" s="170"/>
      <c r="F13" s="163"/>
      <c r="G13" s="170"/>
    </row>
    <row r="14" spans="1:8" s="169" customFormat="1" ht="35.25" customHeight="1">
      <c r="A14" s="157" t="s">
        <v>118</v>
      </c>
      <c r="B14" s="164" t="s">
        <v>119</v>
      </c>
      <c r="C14" s="157" t="s">
        <v>120</v>
      </c>
      <c r="D14" s="166" t="s">
        <v>116</v>
      </c>
      <c r="E14" s="167">
        <v>-1000000</v>
      </c>
      <c r="F14" s="168">
        <v>1</v>
      </c>
      <c r="G14" s="160">
        <f>E14*F14/1000</f>
        <v>-1000</v>
      </c>
    </row>
    <row r="17" spans="5:5">
      <c r="E17" s="171"/>
    </row>
    <row r="18" spans="5:5">
      <c r="E18" s="171"/>
    </row>
  </sheetData>
  <mergeCells count="10">
    <mergeCell ref="A8:F8"/>
    <mergeCell ref="A9:F9"/>
    <mergeCell ref="A10:F10"/>
    <mergeCell ref="E1:G3"/>
    <mergeCell ref="A5:G5"/>
    <mergeCell ref="A6:B6"/>
    <mergeCell ref="C6:C7"/>
    <mergeCell ref="D6:D7"/>
    <mergeCell ref="E6:E7"/>
    <mergeCell ref="F6:G6"/>
  </mergeCells>
  <pageMargins left="0.28999999999999998" right="0.16" top="0.43" bottom="0.75" header="0.2" footer="0.3"/>
  <pageSetup paperSize="9" orientation="landscape" verticalDpi="0" r:id="rId1"/>
  <ignoredErrors>
    <ignoredError sqref="G8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 1</vt:lpstr>
      <vt:lpstr>N 2</vt:lpstr>
      <vt:lpstr>N 3</vt:lpstr>
      <vt:lpstr>N4</vt:lpstr>
      <vt:lpstr>N5_Gnum</vt:lpstr>
      <vt:lpstr>'N4'!Print_Area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2019-07-25T07:17:53Z</dcterms:modified>
</cp:coreProperties>
</file>