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bookViews>
    <workbookView xWindow="0" yWindow="0" windowWidth="22260" windowHeight="12645"/>
  </bookViews>
  <sheets>
    <sheet name="ASSUMPTIONS" sheetId="5" r:id="rId1"/>
    <sheet name="EDU PROJECTIONS" sheetId="2" r:id="rId2"/>
    <sheet name="Types of Actions" sheetId="8" r:id="rId3"/>
  </sheets>
  <definedNames>
    <definedName name="_xlnm._FilterDatabase" localSheetId="1" hidden="1">'EDU PROJECTIONS'!$B$2:$I$50</definedName>
    <definedName name="_ftn1">'EDU PROJECTIONS'!#REF!</definedName>
    <definedName name="_ftnref1">'EDU PROJECTIONS'!#REF!</definedName>
  </definedNames>
  <calcPr calcId="125725"/>
  <fileRecoveryPr autoRecover="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24" i="5"/>
  <c r="K41" i="2" s="1"/>
  <c r="K31"/>
  <c r="C17" i="5"/>
  <c r="J31" i="2" s="1"/>
  <c r="C6" i="5"/>
  <c r="J28" i="2" s="1"/>
  <c r="K28" l="1"/>
  <c r="J41"/>
  <c r="C30" i="5"/>
  <c r="K44" i="2" s="1"/>
  <c r="P49" l="1"/>
  <c r="P48"/>
  <c r="P47"/>
  <c r="P46"/>
  <c r="P45"/>
  <c r="P44"/>
  <c r="P43"/>
  <c r="P42"/>
  <c r="K50" l="1"/>
  <c r="L50"/>
  <c r="M50"/>
  <c r="N50"/>
  <c r="O50"/>
  <c r="J50"/>
  <c r="P37"/>
  <c r="P38"/>
  <c r="P39"/>
  <c r="P19"/>
  <c r="P20"/>
  <c r="P21"/>
  <c r="P22"/>
  <c r="P23"/>
  <c r="P24"/>
  <c r="P25"/>
  <c r="P26"/>
  <c r="P27"/>
  <c r="P28"/>
  <c r="P29"/>
  <c r="P30"/>
  <c r="P31"/>
  <c r="P32"/>
  <c r="P33"/>
  <c r="P34"/>
  <c r="P35"/>
  <c r="P36"/>
  <c r="P40"/>
  <c r="P41"/>
  <c r="P3" l="1"/>
  <c r="P4"/>
  <c r="P5"/>
  <c r="P7"/>
  <c r="P8"/>
  <c r="P9"/>
  <c r="P10"/>
  <c r="P11"/>
  <c r="P12"/>
  <c r="P13"/>
  <c r="P14"/>
  <c r="P16"/>
  <c r="P17"/>
  <c r="P18"/>
  <c r="P15" l="1"/>
  <c r="P6" l="1"/>
  <c r="P50" s="1"/>
</calcChain>
</file>

<file path=xl/sharedStrings.xml><?xml version="1.0" encoding="utf-8"?>
<sst xmlns="http://schemas.openxmlformats.org/spreadsheetml/2006/main" count="379" uniqueCount="216">
  <si>
    <t>N</t>
  </si>
  <si>
    <t>ՏԵՍԱԿԸ</t>
  </si>
  <si>
    <t>Վերապատրաստում եւ կարողությունների զարգացում</t>
  </si>
  <si>
    <t>Լրացուցիչ ֆինանսավորման/ռեսուրսի կարիք</t>
  </si>
  <si>
    <t>Ունի</t>
  </si>
  <si>
    <t>Չունի</t>
  </si>
  <si>
    <t>Հանրային իրազեկում, հաղորդակցություն</t>
  </si>
  <si>
    <t>S1</t>
  </si>
  <si>
    <t>S2</t>
  </si>
  <si>
    <t>S3</t>
  </si>
  <si>
    <t>S4</t>
  </si>
  <si>
    <t>S5</t>
  </si>
  <si>
    <t>S6</t>
  </si>
  <si>
    <t>ՀՀ դրամ</t>
  </si>
  <si>
    <t>Հիմնական միջոցների, սարքերի ձեռքբերում</t>
  </si>
  <si>
    <t>ԾԱՆՈԹԱԳՐՈՒԹՅՈՒՆ</t>
  </si>
  <si>
    <t>Իրավական ակտերի մշակում, փոփոխություն, կանոնակարգում</t>
  </si>
  <si>
    <t>Վերահսկողական, վարչարարական գործառույթներ</t>
  </si>
  <si>
    <t>Ծրագրային լուծումներ</t>
  </si>
  <si>
    <t>Փորձագիտական, հետազոտական աշխատանքներ</t>
  </si>
  <si>
    <t>ԿՈՌՈՒՊՑԻՈՆ ՌԻՍԿ</t>
  </si>
  <si>
    <t>ԽՆԴՐԻ ԲՈՎԱՆԴԱԿՈՒԹՅՈՒՆ</t>
  </si>
  <si>
    <t>ԳՈՐԾՈՂՈՒԹՅՈՒՆ</t>
  </si>
  <si>
    <t>ԻՐԱԿԱՆԱՑՆՈՂ ՄԱՐՄԻՆՆԵՐ</t>
  </si>
  <si>
    <t>ԸՆԴԱՄԵՆԸ</t>
  </si>
  <si>
    <t>E-1</t>
  </si>
  <si>
    <t>E-2</t>
  </si>
  <si>
    <t>E-3</t>
  </si>
  <si>
    <t>E-4</t>
  </si>
  <si>
    <t>E-5</t>
  </si>
  <si>
    <t>E-6</t>
  </si>
  <si>
    <t>E-7</t>
  </si>
  <si>
    <t>E-8</t>
  </si>
  <si>
    <t>E-9</t>
  </si>
  <si>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</si>
  <si>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</si>
  <si>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</si>
  <si>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</si>
  <si>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</si>
  <si>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</si>
  <si>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</si>
  <si>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</si>
  <si>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</si>
  <si>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</si>
  <si>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</si>
  <si>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</si>
  <si>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</si>
  <si>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</si>
  <si>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</si>
  <si>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</si>
  <si>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</si>
  <si>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</si>
  <si>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</si>
  <si>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</si>
  <si>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</si>
  <si>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</si>
  <si>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</si>
  <si>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E-33</t>
  </si>
  <si>
    <t xml:space="preserve">ՀՀ կրթության և գիտության նախարարություն
ՀՀ տարածքային կառավարման և զարգացման նախարարություն
Երևանի քաղաքապետարան
Մարզպետարաններ
</t>
  </si>
  <si>
    <t xml:space="preserve">Մանկապարտեզների բյուջեներում նախատեսել անհրաժեշտ միջոցներ կենցաղային պարագաներ և գրենական պիտույքներ գնելու համար: </t>
  </si>
  <si>
    <t xml:space="preserve">Կոռուպցիոն ռիսկեր մանկապարտեզների վարիչների, դաստիարակների աշխատանքի ընդունման գործընթացում:  </t>
  </si>
  <si>
    <t>Մանկապարտեզների վարիչների, դաստիարակների աշխատանքի ընդունման գործընթացը պարունակում է կոռուպցիոն ռիսկեր, քանի որ նրանք աշխատանքի են ընդունվում ոչ մրցութային եղանակով:</t>
  </si>
  <si>
    <t>ՀՀ կրթության և գիտության նախարարություն</t>
  </si>
  <si>
    <t xml:space="preserve">Բուհ-րում քաղաքական ազդեցության ռիսկեր: </t>
  </si>
  <si>
    <t xml:space="preserve">ՀՀ կրթության և գիտության նախարարություն,
ՀԿ-եր և Միջազգային կազմակերպություններ </t>
  </si>
  <si>
    <t xml:space="preserve">Մշակել և ներդնել հանրակրթական ուսումնական հաստատությունների մանկավարժական աշխատողների 
աշխատանքի վարձատրության, խրախուսման, վերապատրաստման, ատեստավորման և մասնագիտական առաջխաղացման նոր ընթացակարգեր՝ ապահովելով գործընթացի թափանցիկությունը:              
</t>
  </si>
  <si>
    <t xml:space="preserve">Դասագրքերի մրցույթներին, դասագրքերի առարկայական գնահատման հանձնաժողովների աշխատանքներին արգելել որպես դասագրքերի հեղինակներ, խմբագիր կամ այլ ձևով դասագրքի ստեղծմանը մասնակցած/մշակող մասնագետների/ և նրանց հետ փոխկապակցված անձանց  ներգրավումը: </t>
  </si>
  <si>
    <t xml:space="preserve">Վերանայել դասագրքերին ներկայացվող պահանջները և գնահատման չափանիշները, մրցույթի և բողոքարկման գործընթացները դարձնելով առավել թափանցիկ:  </t>
  </si>
  <si>
    <t>Ստեղծել և ԿԳ նախարարի հրամանով հաստատել ընթացակարգեր դասագրքերի պատվերների  ձևավորման թափանցիկության համար՝ բացառելով մարզպետարանների և այլ մարմինների կողմից դպրոցի ուսուցիչների և տնօրենների ուղղորդումները այս կամ այն դասագրքի տարբերակի ընտրության հարցում: Այդ նպատակով ՀՀ ԿԳՆ և ԴՇՀ հայտեր ներկայացնելու գործ ընթացում ներդնել  ուղղակիորեն դպրոցների կողմից դասագրքերի հայտեր ներկայացնելու էլեկտրոնային համակարգ:</t>
  </si>
  <si>
    <t>Կրթության ոլորտին հատկացվող ֆինանսական միջոցների բաշխման ու ծախսման, ինչպես նաև գնումների գործընթացի  ոչ լիարժեք թափանցիկություն</t>
  </si>
  <si>
    <t>Վերանայել և ՀՀ կառավարության որոշմամբ հաստատել հանրակրթական դպրոցների ֆինանսավորման բանաձևը (ըստ դպրոցների կարիքների գնահատման)` բարձրացնելով միջոցների հավասարաչափ ու արդարացի բաշխումը և բացառելով հանրակրթական դպրոցների միջև պետական բյուջեից հատկացված միջոցները վերաբաշխելու` ըստ ենթակայության վերադաս մարմնին վերապահված իրավասությունը:</t>
  </si>
  <si>
    <t xml:space="preserve">ՀՀ կրթության և գիտության նախարարություն,
ՀՀ մարզպետարաններ, Երևանի քաղաքապետարան
</t>
  </si>
  <si>
    <t>Ներառական կրթության համակարգում առկա են ֆինանսական ռեսուրսների արդյունավետ ծախսման, թափանցիկության, կրթության որակի հետ կապված խնդիրներ (դպրոցները հարմարեցված չեն, մանկավարժական կազմը լիովին պատրաստ չէ, բավարար հաստիքներ չկան, հատկացվող ֆինանսական միջոցների ծախսման հետ կապված չարաշահումներ և այլն):</t>
  </si>
  <si>
    <t xml:space="preserve">Նախադպրոցական հաստատություններում կազմակերպել, տարիքին համապատասխան, հակառուպցիոն բնույթի դասեր, հանդեսներ, խաղեր, բեմականացված ներկայացումներ, նկարչական մրցույթներ և այլն: </t>
  </si>
  <si>
    <t xml:space="preserve">Մանկավարժների համար  բարեխղճության և հակակոռուպցիոն թեմաներով գիտագործնական դասընթացներ կազմակերպել՝ համագործակցելով մասնագիտական ՀԿ-րի հետ: </t>
  </si>
  <si>
    <t>Կրթության համակարգի աշխատակիցների ցածր վարձատրություն:</t>
  </si>
  <si>
    <t>Ավարտական դասարաններում աշակերտների բացակայությունների տարածվածությունը, ներառյալ բացակայող աշակերտներին ներկա նշանակելը և ուսումնական առաջադիմություն գնահատելը:</t>
  </si>
  <si>
    <t xml:space="preserve">Բարձրագույն կրթության բոլոր մակարդակներում և կրթության մասնակիցների տարբեր խմբերի կողմից գրագողության տարածվածություն գրավոր ակադեմիական աշխատանքների նախապատրաստման ժամանակ: 
Լինում են դասախոսների կամ վարչական աշխատողների կողմից արդեն պաշտպանած մագիստրոսական թեզերի կամ դիպլոմային ավարտական աշխատանքների վաճառքի դեպքեր: 
</t>
  </si>
  <si>
    <t>E-34</t>
  </si>
  <si>
    <t>E-35</t>
  </si>
  <si>
    <t>E-36</t>
  </si>
  <si>
    <t>E-37</t>
  </si>
  <si>
    <t>E-38</t>
  </si>
  <si>
    <t>E-39</t>
  </si>
  <si>
    <t>E-40</t>
  </si>
  <si>
    <t>E-41</t>
  </si>
  <si>
    <t xml:space="preserve">Այն բուհ-րում, որոնցում ընթացիկ քննությունները ընդունվում են բանավոր եղանակով առկա են զգալի կոռուպցիոն ռիսկեր </t>
  </si>
  <si>
    <t xml:space="preserve">ՀՀ ԿԳ նախարարի հրամանով սահմանել այն առարկաների ցանկը, որոնց ընթացիկ քննությունները իրականացվելու են գաղտնի գրավոր ընթացակարգով: Հրամանով սահմանել գրավոր աշխատանքների գաղտնիության ապահովման, նրանց գնահատման, բողոքարկման և բողոքարկման արդյունքում գնահատականների վերանայման կարգը:  </t>
  </si>
  <si>
    <t>Դիպլոմների տրամադրման գործընթացում կոռուպցիոն ռիսկեր:</t>
  </si>
  <si>
    <t xml:space="preserve">Էլեկտրոնային համակարգի ստեղծում, որը շահագրգիռ անձին կամ կառույցին հնարավորություն կտա ստուգել, թե տվյալ դիպլոմը տրվել է հավատարմագրված բուհ-ի կողմից, թե ոչ:   </t>
  </si>
  <si>
    <t>Կոռուպցիոն ռիսկեր գիտամանկավարժական կոչումների շնորհ¬ման համակարգում:</t>
  </si>
  <si>
    <t xml:space="preserve">Վերանայել նշված կարգը, սահմանելով, որ գործող  հստակ չափանիշներին համապատասխանող անձը ուղղակիորեն կարող է դիմել  ԲՈՀ գիտական կոչում ստանալու համար:  </t>
  </si>
  <si>
    <t xml:space="preserve">Կոռուպցիոն ռիսկեր ասպիրանտուրա ընդունելության ժամանակ: </t>
  </si>
  <si>
    <t xml:space="preserve">ՀՀ կրթության և գիտության նախարարություն
ՀՀ պաշտպանության նախարարություն
</t>
  </si>
  <si>
    <t xml:space="preserve">Սահմանել իրավական հիմքեր և հստակ չափանիշներ ասպիրանտական տեղերի հատկացման համար: Որպես չափանիշ դիտարկելով բուհ-ի կարողությունը ընդունել մինիմում քննություններ, նշանակել գիտական ղեկավար, ձևավորել մասնագիտական խորհուրդ, անհրաժեշտ նյութատեխնիկական բազայի առկայություն (լաբորատորիաների, լաբորատոր և այլ սարքավորումների, նյութերի առկայություն և այլն):  </t>
  </si>
  <si>
    <t>Գիտական աստիճան և կոչում ունեցող անձանց չհիմնավորված արտոնությունների տրամադրում:</t>
  </si>
  <si>
    <t>Կոռուպցիոն ռիսկեր երեխաներին մանկապարտեզ ընդունելու ժամանակ:</t>
  </si>
  <si>
    <t xml:space="preserve">Ինչպես ցույց է տալիս պրակտիկան,  երեխաներին մանկապարտեզ ընդունելու   ժամանակ երբեմն առկա են լինում գումար պահանջելու, հովանավորչության և նեպոտիզմի դեպքեր: 
Այս երևույթը կանխարգելելու նպատակով Երևանի քաղաքապետարանը ժամանակավորապես ստեղծել է  «Մանկապարտեզ-հերթագրում» էլեկտրոնային համակարգը, որը ավտոմատ կարգով է հերթագրում երեխաներին և ցույց է տալիս, որ երեխայի հերթը արդեն հասել է: Սակայն այս ծրագիրը առկա չէ մյուս քաղաքային համայնքներում:  </t>
  </si>
  <si>
    <t>Բոլոր մանկապարտեզների նախասրահներում փակցնել տեղեկատվություն ընդունելության կանոնների, ինչպես նաև համայնքային թեժ գծերի վերաբերյալ:</t>
  </si>
  <si>
    <t xml:space="preserve">Համայնքներ
(Համաձայնությամբ)
Մանկապարտեզներ
(Համաձայնությամբ)
</t>
  </si>
  <si>
    <t xml:space="preserve">Մշակել և ներդնել մանկապարտեզների վարիչների և դաստիարակների աշխատանքի ընդունման թափանցիկ և հրապարակային համակարգ, որը կներառի մրցույթի կազմակերպման, նրա մասին իրազեկման, մրցույթի իրականացման, վերահսկման և արդյունքների ամփոփման գործընթացը: </t>
  </si>
  <si>
    <t xml:space="preserve">ՀՀ տարածքային կառավարման և զարգացման նախարարություն
Մարզպետարաններ
Քաղաքային համայնքներ
</t>
  </si>
  <si>
    <t>Աշխատանքի ընդունման միասնական չափանիշներ սահմանելու համար «Նախադպրոցական կրթության մասին» ՀՀ օրենքում լրացում կատարելու միջոցով համապատասխան լիազորություն վերապահել կրթության պետական կառավարման լիազոր մարմնին:</t>
  </si>
  <si>
    <t xml:space="preserve">Վարչական կոռուպցիա նախադպրոցա
կան հաստատություններում: 
</t>
  </si>
  <si>
    <t xml:space="preserve">Մանկապարտեզներում լինում են դրամահավաքության դեպքեր կենցաղային պարագաներ և գրենական պիտույքներ գնելու համար: </t>
  </si>
  <si>
    <t>Մշակել մանկապարտեզների բյուջեների ձևավորման, կատարման, տարեկան և եռամսյակային ֆինանսական հաշվետվությունների ներկայացման ընդհանուր մեթոդաբանություն և ներդնել բոլոր համայնքներում:</t>
  </si>
  <si>
    <t xml:space="preserve">ՀՀ տարածքային կառավարման և զարգացման նախարարություն
Երևանի քաղաքապետարան
Քաղաքային համայնքներ
Մարզպետարաններ
</t>
  </si>
  <si>
    <t>Մանկապարտեզների հաստատված բյուջեները, տարեկան և եռամսյակային ֆինանսական հաշվետվությունները հրապարակել տվյալ համայնքի պաշտոնական կայքում:</t>
  </si>
  <si>
    <t xml:space="preserve">«Նախադպրոցական կրթության մասին» ՀՀ օրենքում նախատեսել անկանխիկ նվիրատվության հնարավորություններ (գույքի նվիրատվությունը պետք է ստանա պայմանագրային և հաշվապահական ձևակերպում), ապահովելով այդ գործընթացի թափանցիկությունն ու հաշվետվողականությունը: Օրենքով արգելել կանխիկ դրամի շրջանառությունը, կարգապահական պատասխանատվություն նախատեսելով արգելքը խախտած մանկապարտեզների աշխատակիցների համար: </t>
  </si>
  <si>
    <t xml:space="preserve">Յուրաքանչյուր եռամսյակ համայնքների կայքերում հրապարակել իրենց ենթակայության տակ գտնվող նախադպրոցական ուսումնական հաստատությունների պատասխանատվության ենթարկված աշխատակիցների թվաքանակի վերաբերյալ տեղեկատվությունը:  </t>
  </si>
  <si>
    <t xml:space="preserve">Հակակոռուպցիոն դաստիարակութան բացակայություն:
</t>
  </si>
  <si>
    <t xml:space="preserve">Ինչպես ցույց է տալիս միջազգային փորձը հակակոռուպցիոն պայքարում կարելի է արմատական հաջողությունների հասնել այն դեպքում, երբ հակակոռուպցիոն մտածելակերպն ու արժեքները ձևավորվում են մարդու վաղ հասակից: Մեզանում նախադպրոցական հաստատություններում այդ ուղղությամբ աշխատանքներ գրեթե չեն տարվում:  </t>
  </si>
  <si>
    <t>Քաղաքային համայնքներ
Մանկապարտեզներ</t>
  </si>
  <si>
    <t>Դպրոցներում կառավարման խորհուրդների գործունեության անարդյունավետություն</t>
  </si>
  <si>
    <t xml:space="preserve">Դպրոցների կառավարման խորհուրդների գործունեությունը հաճախ անարդյունավետ է և կրում է ձևական բնույթ:  </t>
  </si>
  <si>
    <t>Մշակել հանրակրթական ուսումնական հաստատությունների կառավարման հայեցակարգ՝ հստակեցնելով կառավարման խարհուրդների ձևավորման, գործառույթների սահմանման,  տնօրենների ընտրության, նշանակման կարգերը և բացառելով շահերի բախումը:</t>
  </si>
  <si>
    <t>Հանրակրթական հաստատությունները ենթարկվում են քաղաքական ուժերի ազդեցության, հատկապես նախընտրական շրջանում:</t>
  </si>
  <si>
    <t>Հանրակրթական դպրոցների ռեսուրսների շահագործում որպես վարչական ռեսուրս. քարոզարշավների, ընտրական գործընթացների և տարբեր տոնակատարությունների ժամանակ դպրոցական անձնակազմը կամավոր-պարտադիր սկզբունքով ներգրավվում է:</t>
  </si>
  <si>
    <t xml:space="preserve">Ընտրական օրենսգրքում և կրթության ոլորտը կանոնակարգող համապատասխան իրավական ակտերում ամրագրել դրույթներ, որոնք կարգելեն դպրոցների ղեկավար անձնակազմին և ուսուցիչներին աշխատանքային ժամերին զբաղվել քաղաքական քարոզչությամբ, կուսակցական գործունեությամբ, օգտագործել ուսումնական հաստատության տարածքը, գույքը, հեռախոսակապը, այլ ռեսուրսներն ի շահ կուսակցության:    </t>
  </si>
  <si>
    <t>Շահերի բախում դասագրքերի կազմման և հրատարակման գործընթացում:</t>
  </si>
  <si>
    <t xml:space="preserve">Դասագրքերի մրցույթների կազմակերպման և իրականացման, պատվերների ձևավորման գործընթացներում առկա են շահերի բախման իրավիճակներ և կոռուպցիոն ռիսկեր:   </t>
  </si>
  <si>
    <t xml:space="preserve">Շահերի բախում և կոռուպցիոն ռիսկեր մանկավարժական աշխատողների 
աշխատանքի վարձատրության, մասնագիտական առաջխաղացման և այլ ոլորտներում:  
</t>
  </si>
  <si>
    <t xml:space="preserve">Այս ոլորտները առավել հստակ կանոնակարգրված չեն, ուստի նրանցում առկա են շահերի բախման դրսևորումներ և կոռուպցիոն ռիսկեր: </t>
  </si>
  <si>
    <t>Դպրոցներում կրկնուսուցման և դրամահավաքության դրսևորումներ;</t>
  </si>
  <si>
    <t xml:space="preserve">Հանրակրթական դպրոցներում առկա են ուսումնական առաջադիմության կողմնակալ գնահատման, ներառյալ գնահատականների մտադրված ձևով բարձրացման դեպքեր:
Որոշ դպրոցներում, այդ թվում նաև ծնողական խորհուրդների միջոցով, տարբեր առիթներով (ավարտական երեկո, սպորտ դահլիճի վերանորոգում, սպորտային գույքի ձեռք բերում և այլն) աշակերտներից դրամ հավաքելու պրակտիկա: </t>
  </si>
  <si>
    <t>Մշակել ու ներդնել էթիկայի նորմեր դպրոցների վարչական և մանկավարժական կազմի համար, որոնք կներառեն   դասավանդողի կողմից իր սովորողին վճարովի կրթական ծառայությունների  մատուցումը /կրկնուսուցումը/  արգելող դրույթներ:</t>
  </si>
  <si>
    <t xml:space="preserve">«Հանրակրթության մասին» ՀՀ օրենքում նախատեսել անկանխիկ նվիրատվության հնարավորություններ (գույքի նվիրատվությունը պետք է ստանա պայմանագրային և հաշվապահական ձևակերպում), ապահովելով այդ գործընթացի թափանցիկությունն ու հաշվետվողականությունը: </t>
  </si>
  <si>
    <t>Օրենքով արգելել կանխիկ դրամի շրջանառությունը դպրոցներում, կարգապահական պատասխանատվություն նախատեսելով արգելքը խախտած աշխատակիցների համար:</t>
  </si>
  <si>
    <t xml:space="preserve">Յուրաքանչյուր եռամսյակ դպրոցների կայքերում հրապարակել պատասխանատվության ենթարկված աշխատակիցների թվաքանակի վերաբերյալ տեղեկատվությունը:  </t>
  </si>
  <si>
    <t>Դպրոցներ</t>
  </si>
  <si>
    <t xml:space="preserve">Կրթության ոլորտը կարգավորող օրենքները չեն պարունակում էթիկայի նորմերին վերաբերող դրույթներ:  </t>
  </si>
  <si>
    <t xml:space="preserve">Օրենսդրորեն սահմանված էթիկայի նորմերի բացակայությունը երբեմն հանգեցնում է մանկավարժների կողմից ոչ էթիկական վարքագծի դրսևորմանը: </t>
  </si>
  <si>
    <t>Էթիկայի նորմերին վերաբերող դրույթներ ամրագրել «Կրթության մասին», «Հանրակրթության մասին», «Նախնական մասնագիտական (արհեստագործական) և միջին մասնագիտական կրթության մասին» ՀՀ օրենքներում:</t>
  </si>
  <si>
    <t xml:space="preserve">ՀՀ կրթության և գիտության նախարարություն
ՀԿ-եր և Միջազգային կազմակերպություններ </t>
  </si>
  <si>
    <t>Կրթության ոլորտին հատկացվող ֆինանսական միջոցների բաշխման ու ծախսման, ինչպես նաև գնումների գործընթացի  ոչ լիարժեք թափանցիկություն:</t>
  </si>
  <si>
    <t xml:space="preserve">Հանրակրթական դպրոցների միջև նյութական և ֆինանսական ռեսուրսների բաշխման համակարգը  անարդյունավետ է, քանի որ չի ապահովում դպրոցների միջև միջոցների հավասարաչափ և արդարացի բաշխումը: </t>
  </si>
  <si>
    <t xml:space="preserve">Վերանայել ՀՀ կրթության և գիտության նախարարի 2015թ. մարտի 30-ի` «Կարգ հանրակրթական ուսումնական հաստատությունների տարեկան բյուջեի պլանավորման և բյուջեի տարեկան ծախսերի հաշվետության» N205-Ա/Ք հրամանը, որպեսզի այն ապահովի հանրակրթական ուսումնական հաստատությունների կողմից բյուջեի  (այդ թվում՝ առանձին տողով ներառական կրթության) ծախսերի և «Հանրային հատվածի կազմակերպությունների հաշվապահական հաշվառման մասին» ՀՀ օրենքով նախատեսված տարեկան և եռամսյակային հաշվետվությունների թափանցիկությունը՝ նախատեսելով դրանց տեղադրումը հաստատությունների կամ ՀՀ ԿԳՆ, Երևանի քաղաքապետարանի, համապատասխան մարզպետարանների կայքէջերում: 
Նշված պահանջը խախտելու համար կիրառել կարգապահական պատասխանատվություն հանրակրթական ուսումնական հաստատությունների տնօրենների, ՀՀ ԿԳՆ, Երևանի քաղաքապետարանի, մարզպետարանների համապատասխան  պաշտոնատար անձանց նկատմամբ:
</t>
  </si>
  <si>
    <t xml:space="preserve">Ներառական կրթության ներդրման հնարավոր չարաշահումները: </t>
  </si>
  <si>
    <t xml:space="preserve">Մշակել դպրոցների կողմից մատուցվող ներառական կրթության վերահսկողության (այդ թվում հասարակական վերահսկողության) հստակ մեխանիզմներ, որոնք  պետք է առնվազն ներառեն՝
1) դպրոցներում մատուցվող ներառական կրթության որակը,
2) ներառական կրթություն իրականացնող դպրոցների կողմից պետական բյուջեից հատկացվող միջոցների օգտագործման արդյունավետությունը (անհրաժեշտ հաստիքներով համալրում, սննդի և տրանսպորտի համար հատկացվող բյուջետային և արտաբյուջետային միջոցներ և այլն):
</t>
  </si>
  <si>
    <t xml:space="preserve">ՀՀ կրթության և գիտության նախարարություն 
ՀԿ-եր և Միջազգային կազմակերպություններ </t>
  </si>
  <si>
    <t>Մինչև 2014թ. օրենքի փոփոխությունը գնահատված և վկայագրված ԿԱՊԿՈՒ երեխաների վերագնահատում` գործող օրենքում սահմանված կարգով (այս առաջարկը պայմանավորված է այն հանգամանքով, որ նախկին կարգավորումների հիման վրա գնահատված երեխաների զգալի մաս գնահատվել են ներկայումս ուժը կորցրած ճանաչված «Կրթության առանձնահատուկ պայմանների կարիք ունեցող անձանց կրթության մասին» ՀՀ օրենքի համաձայն, որով, ի թիվս այլ դեպքերի, ներառական կրթության ենթակա են համարվել նաև վարքային և հուզակամային կամ հոգեբանական ոլորտի խանգարումներ ունեցող երեխաները, ինչը հստակ չափանիշների բացակայության պարագայում տեղիք է տվել գնահատման չարաշահումների՝ լրացուցիչ գումարներ ստանալու ակնկալիքով):</t>
  </si>
  <si>
    <t>Դպրոցներում հակակոռուպցիոն կրթությունը լիարժեք չէ:</t>
  </si>
  <si>
    <t>Հասարակագիտության առարկայի 8-րդ դասարանի դասագրքերում կոռուպցիային վերաբերող նյութը պարունակում է ոչ ամբողջական տեղեկատվություն և չի նպաստում երեխայի մոտ հակակոռուպցիոն մտածելակերպի ձևավորմանը:</t>
  </si>
  <si>
    <t>Դպրոցներում կրթական ծրագրում ուսումնական պլանով նախատեսված ընդհանուր ժամաքանակի շրջանակներում ավելացնել կոռուպցիայի վերաբերյալ հատկացված ժամաքանակը:</t>
  </si>
  <si>
    <t xml:space="preserve">ՀՀ կրթության և գիտության նախարարություն </t>
  </si>
  <si>
    <t xml:space="preserve">Դպրոցներ, ՀԿ-եր և Միջազգային կազմակերպություններ </t>
  </si>
  <si>
    <t xml:space="preserve">Ուսուցիչների աշխատավարձը կազմում է 40.000-120.000 ՀՀ դրամ: Որոշ դեպքերում ուսուցիչները ստիպված են լինում իրենց աշխատավարձից գումար ծախսել աշակերտների համար նյութեր տպագրելու, պատճենելու, քարտեզներ, միջոցառումների կազմակերպման համար անհրաժեշտ նյութեր գնելու վրա: 
Բուհ-երի վարչական և դասախոսական անձնակազմի աշխատավարձները նույնպես ցածր են:
</t>
  </si>
  <si>
    <t xml:space="preserve">Մշակել դպրոցների օպտիմալացման ծրագիր, դիտարկել աշակերտների փոքր քանակ ունեցող դպրոցների պահպանման նպատակահարմարությունը: Այս միջոցառումների արդյունքում տնտեսած միջոցները ուղղել կրթության համակարգի աշխատողների սոցիալական դրության բարելավմանը:   </t>
  </si>
  <si>
    <t xml:space="preserve">Մշակել դաստիարակների, ուսուցիչների և դասախոսների աշխատանքի արդյունավետության գնահատման համակարգ, որի արդյունքների հիման վրա բարձրացնել աշխատավարձերը և տրամադրել խրախուսանքի միջոցներ: </t>
  </si>
  <si>
    <t xml:space="preserve">Երևանի քաղաքապետարան
Մարզպետարաններ
</t>
  </si>
  <si>
    <t>Դասահաճախման հետ կապված ռիսկեր:</t>
  </si>
  <si>
    <t xml:space="preserve">Երևանի 2 ավագ դպրոցներում փորձնական կարգով ներդնել դպրոց մուտքը ամրագրող քարտային համակարգ, որը նույնականացնում է աշակերտին: Համակարգը փոխկապակցել dasaran.am կայքի հետ: 
Պիլոտի արդյունքների վերլուծություն և դրա հիման վրա բոլոր ավագ դպրոցներում համակարգի ներդրման ծրագրի մշակում: Համակարգը հնարավորություն կտա ծնողներին և կրթության պետական տեսչությանը վերահսկել դասահաճախման գործընթացը:   
</t>
  </si>
  <si>
    <t xml:space="preserve">ՀՀ պետական բյուջեից ֆինանսավորվող կրթական ծրագրերի ընտրության և դրամաշնորհների տրամադրման կարգի բացակայություն: </t>
  </si>
  <si>
    <t xml:space="preserve">Նման կարգի բացակայությունը հասարակության որոշ շրջանակներում կասկածանքի տակ է դնում կայացված որոշման օբյեկտիվությունը: </t>
  </si>
  <si>
    <t xml:space="preserve">Մշակել և ներդնել ՀՀ պետական բյուջեից կրթությանը հատկացվող ֆինանսական միջոցներից, այդ թվում՝ պահուստային ֆոնդից, ֆինանսավորվող կրթական ծրագրերի (բացառությամբ պետական հանրակրթական դպրոցներին, միջին մասնագիտական ուսումնական հաստատություններին, բուհերին և գիտությանը հատկացվող պարտադիր տարեկան ֆինանսավորման) ընտրության, ինչպես նաև հասարակական կազմակերպություններին, հիմնադրամներին և այլ կառույցներին դրամաշնորհների և ծրագրային օժանդակության տրամադրման կարգ: Մշակել և ներդնել նաև նման ծրագրերի և դրամաշնորհների ֆինանսավորման վերաբերյալ որոշումների կայացման մասնակցային, թափանցիկ և հաշվետու համակարգ: </t>
  </si>
  <si>
    <t>Բուհերի կառավարման խորհուրդները քաղաքականացված են:</t>
  </si>
  <si>
    <t xml:space="preserve">«Բարձրագույն կրթության մասին» ՀՀ օրենքով փոփոխել բուհերի կառավարման խորհուրդների քանակական կազմը և համամասնությունը` նվազեցնելով հիմնադրի (գործադիր իշխանության) ներկայացվածությունը, միաժամանակ ավելացնելով բուհ-ի ուղղվածության գործատուների թվաքականը: 
Օրենքով ամրագրել, որ բարձրաստիճան պաշտոնատար անձինք չեն կարող նախագահել խորհուրդը:
</t>
  </si>
  <si>
    <t>Կոռուպցիոն ռիսկեր բուհ-րի դասախոսների աշխատանքի ընդունման, առաջխաղացման, գործուղումներ մեկնելու ժամանակ:</t>
  </si>
  <si>
    <t>Պրոֆեսորադասախոսական և վարչական համակազմի աշխատանքի ընդունման, ազատման, առաջխաղացման, արտասահմանյան գործուղումներ մեկնելու գործընթացները իրականացվում են չարաշահումներով և հովանավորչությամբ, առկա է այդ գործընթացների թափանցիկութան և հաշվետվողականության բարելավման անհրաժեշտություն:</t>
  </si>
  <si>
    <t xml:space="preserve">Մշակել կամ վերանայել բուհ-րի համապատասխան ներքին իրավական ակտերը (կանոնակարգերը, աշխատակարգերը, ընթացակարգերը) պրոֆեսորադասախոսական և վարչական աշխատակազմի աշխատանքի ընդունման, ազատման, առաջխաղացման, արտասահմանյան գործուղումներ մեկնելու գործընթացների վերաբերյալ: </t>
  </si>
  <si>
    <t xml:space="preserve">ՀՀ կրթության և գիտության նախարարություն,
Բուհ-եր
</t>
  </si>
  <si>
    <t>Էթիկայի կանոնների բացակայություն բարձրագույն կրթության ոլորտում</t>
  </si>
  <si>
    <t xml:space="preserve">Բարձրագույն կրթության ոլորտում չկան սահմանված էթիկայի կանոններ, որոնք կանդրադառնան նաև շահերի բախման, բարձրագույն կրթության իրականացման ժամանակ քաղաքական զսպվածության, չեզոքության և այլ հարցերի: </t>
  </si>
  <si>
    <t xml:space="preserve">Էթիկայի նորմեր ամրագրել «Բարձրագույն կրթության մասին» ՀՀ օրենքում, որոնք կանդրադառնան նաև շահերի բախմանը և քաղաքական զսպվածությանը բարձրագույն կրթության գործընթացի իրականացման ժամանակ: </t>
  </si>
  <si>
    <t>Բուհե-րի գործունեության թափանցիկության և հաշվետվողականության պակաս:</t>
  </si>
  <si>
    <t>Բուհ-րը իրենց կայքէջերում չեն հրապարակում իրենց ռազմավարական ծրագրերը և նրանց գործողությունների իրականացման արդյունքների վերաբերյալ հաշվետվությունը, էթիկայի կանոնները, կրթական ծրագրերը, ֆինանսական հաշվետվությունները և այլն:</t>
  </si>
  <si>
    <t xml:space="preserve">«Բարձրագույն կրթության մասին» ՀՀ օրենքով սահմանել տեղեկատվության այն շրջանակը (ռազմավարական ծրագիր և նրա գործողությունների իրականացման արդյունքների վերաբերյալ հաշվետվություն, էթիկայի կանոններ, կրթական ծրագրեր, ֆինանսական հաշվետվություն և այլն), որը ցանկացած բուհ պարտավոր կլինի հրապարակել: Յուրաքանչյուր տարի մշտադիտարկել բուհ-րի կողմից այդ տեղեկատվության հրապարակումը և պատասխանատվության միջոցներ կիրառել կարգը խախտած բուհ-րի նկատմամբ: </t>
  </si>
  <si>
    <t xml:space="preserve">ՀՀ կրթության և գիտության նախարարություն:
Բուհ-եր
</t>
  </si>
  <si>
    <t xml:space="preserve">«Բարձրագույն կրթության մասին» ՀՀ օրենքով նախատեսել բուհ-երի կողմից բյուջեի ծախսերի և գնումների վերաբերյալ եռամսյակային և տարեկան հաշվետվությունների թափանցիկության ապահովում` տեղադրելով դրանք իրենց կայքէջերում, միաժամանակ սահմանելով պատասխանատվություն հաշվետվությունները չտեղադրելու համար: </t>
  </si>
  <si>
    <t>Չեն վերահսկվում ուսանողական խորհուրդների կատարված ծախսերը:</t>
  </si>
  <si>
    <t xml:space="preserve">1Բուհ-երի բյուջեների կառավարման, ինչպես նաև գնումների իրականացման գործընթացները թափանցիկ չեն և գոյություն չունի հանրային հաշվետվողականության հստակ մեխանիզմ, ինչը կարող է հանգեցնել ֆինանսական միջոցների անարդյունավետ ծախսի:  
</t>
  </si>
  <si>
    <t>Ներդնել ուսանողական խորհուրդների գործունեության ֆինանսական հաշվետվության համակարգ:</t>
  </si>
  <si>
    <t>Հակակառուպցիոն դասընթացների սակավություն</t>
  </si>
  <si>
    <t>Սահմանափակ թվով բուհ-երում են առկա  հակակոռուպցիոն դասընթացներ, ինչը չի նպաստում ուսանողների մոտ հակակոռուպցիոն գիտելիքների և արժեքների ձևավորմանը:</t>
  </si>
  <si>
    <t xml:space="preserve">Օրենսդրորեն սահմանել, որ բոլոր բուհ-րը, ուսանողների մասնագիտացումը հաշվի առնելով, ներդնեն հակակոռուպցիոն դասընթացներ: </t>
  </si>
  <si>
    <t>Բարձրագույն կրթության ոլորտում ակադեմիական անազնվություն</t>
  </si>
  <si>
    <t xml:space="preserve">Ձևավորել գրագողության դեմ պայքարի իրավական հիմքեր: Իրավական ակտով ամրագրել գրագողության սահմանումը, գնահատման չափանիշները, սահմանել գրագողության համար պատժամիջոցներ և նրանց կիրառման կարգը:  </t>
  </si>
  <si>
    <t xml:space="preserve">Ազգային գրադարան </t>
  </si>
  <si>
    <t>E-42</t>
  </si>
  <si>
    <t>E-43</t>
  </si>
  <si>
    <t>E-44</t>
  </si>
  <si>
    <t>E-45</t>
  </si>
  <si>
    <t>E-46</t>
  </si>
  <si>
    <t>E-47</t>
  </si>
  <si>
    <t>Դիպլոմային ավարտական աշխատանքները, մագիստրոսական թեզերը և ատենախոսությունները բուհ-րի կողմից գրախոսության ներկայացնել և գրախոսների կարծիքը ստանալ բացառապես էլեկտրոնային եղանակով, բացառելու համար ուսանողի, ասպիրանտի կամ հայցորդի անմիջական շփումը գրախոսողի հետ՝ նախքան վերջինիս կողմից պաշտոնական կարծիքի ներկայացումը:</t>
  </si>
  <si>
    <t>Կոռուպցիոն ռիսկեր բուհերում ընթացիկ քննությունների ժամանակ</t>
  </si>
  <si>
    <t xml:space="preserve">ՀՀ կրթության և գիտության նախարարություն
Բուհ-եր
</t>
  </si>
  <si>
    <t xml:space="preserve">Առկա են ըստ էության բուհ-ում չսովորող ուսանողներին դիպլոմների  տրամադրման դեպքեր: </t>
  </si>
  <si>
    <t xml:space="preserve">ՀՀ կառավարությա ն 09.07.2001թ. N 615 որոշմամբ հաստատված  «ՀՀ-ում գիտամանկա-վարժա¬կան կադրերին պրոֆեսորի և դոցենտի գիտական կոչումներ շնորհելու կարգը» որոշ հատվածներում պարունա¬կում է ոչ հստակ չափանիշներ: </t>
  </si>
  <si>
    <t xml:space="preserve">Ինչպես ցույց է տալիս պրակտիկան, ասպիրանտուրա հիմնականում ընդունվում են արական սեռի ներկայացուցիչները՝ զինվորական ծառայությունից խուսափելու համար: </t>
  </si>
  <si>
    <t xml:space="preserve">Օրենքում նախատեսել ուսման ընթացքում բանակ զորակոչվելու պայմանները, բացառելով զորակոչից տարկետման իրավունքը: </t>
  </si>
  <si>
    <t>Հետբուհական կրթության ոլորտում օրենսդրական և համակարգային բացթողումներ</t>
  </si>
  <si>
    <t xml:space="preserve">Սահմանված չեն չափորոշիչներ ասպիրանտական տեղերի հատկացման համար,  ասպիրանտուրա ընդունելության տեղերը սահմանվում են ԿԳ նախարարի հրամանով:
Սակայն բուհ-երին ատենախոսության թեմա հաստատելու իրավունքը տալիս է ԲՈՀ-ը: Ստեղծվում է մի իրավիճակ, երբ բուհը իրականացնում է ասպի¬րանտական ընդունելություն, բայց փաստացի ի վիճակի չէ  իրականացնել կրթություն (չունի մինիմում քննություններ ընդունելու, գիտական ղեկավար նշանա-կելու փաստացի հնարավորություն և  մասնագիտական խորհուրդ): Նման դեպքերում, բուհերը սկսում են իրենց մոտ ձևական կերպով ձևակերպել այլ բուհերից գիտնականներ, որոնք, ըստ էության, առնչու-թյուն չունեն տվյալ բուհի հետ: Նման դեպքերում ասպիրանտը կամ հայցորդը վճարում է ուսման վարձ, մեկ այլ բուհում վճարում է քննությունների համար, ինքնուրույն փնտրում է գիտական ղեկավար, անհրաժեշտության դեպքում հոգում է արտերկրից իր պաշտպանության համար հրավիրվող գիտնականների ողջ ծախսերը:
</t>
  </si>
  <si>
    <t xml:space="preserve">Ասպիրանտների և հայցորդների հետ կնքվող պայմանագրերում հստակ ամրագրել բուհ-ի կողմից մատուցվող ծառայությունների շրջանակն ըստ նշված չափորոշիչների, բացառելով ասպիրանտից կամ հայցորդից լրացուցիչ գումարներ պահանջելու պրակտիկան: </t>
  </si>
  <si>
    <t>Բուհեր</t>
  </si>
  <si>
    <t xml:space="preserve">Գործող իրավակարգավորումների համաձայն գիտական աստիճան և կոչում ունեցող անձանց համար նախատեսվում են արտոնություններ: Մասնավորապես, նրանք ստանում են ավելի բարձր վարձատրություն, որոշակի, հիմնականում վարչական բնույթի, պաշտոն ստանալու համար դա պարտադիր նախապայման է և այլն: Այս ամենը խթանում է կոռուպցիան հետբուհական կրթության ոլորտում:    </t>
  </si>
  <si>
    <t>Վերանայել նման արտոնություններ սահմանող փաստաթղթերը, դիտարկելով պաշտոններ զբաղեցնելու և ավելի բարձր վարձատրվելու համար գիտական աստիճան կամ կոչում ունենալու նպատակահարմարությունը</t>
  </si>
  <si>
    <t xml:space="preserve">ՀՀ կրթության և գիտության նախարարություն
ՀՀ քաղաքացիական ծառայության խորհուրդ
</t>
  </si>
  <si>
    <t xml:space="preserve">Ազգային գրադարանում Հայաստանում պաշտպանված բոլոր ատենախոսությունների, մագիստրոսական թեզերի  և դիպլոմային ավարտական աշխատանքների բազայի ստեղծում, որից կօգտվի ԲՈՀ-ը և բոլոր բուհ-րը:  Նշված բոլոր գիտական աշխատանքների թվայնացումը պետք է սկսել 2005 թվականից: </t>
  </si>
  <si>
    <t>Ծրագրային ապահովման մշակում եւ տվյալների բազային ստեղծում, առանց տվյալների մուտքագրման, ՀՀ դրամ</t>
  </si>
  <si>
    <t>Տվյալների մուտքագրումը կիրականացնեն բուհերն՝ իրենց ուժերով եւ ռեսուրսով</t>
  </si>
  <si>
    <t>Դասընթացին մասնակցող հասարակագիտության եւ պատմության ուսուցիչների թվաքանակ</t>
  </si>
  <si>
    <t>Դասընթացի մեկ մասնակցի միջին տարեկան ծախս, ՀՀ դրամ</t>
  </si>
  <si>
    <t xml:space="preserve">Երևանի 2 ավագ դպրոցներում փորձնական կարգով ներդնել դպրոց մուտքը ամրագրող քարտային համակարգ, որը նույնականացնում է աշակերտին: Համակարգը փոխկապակցել dasaran.am կայքի հետ: Պիլոտի արդյունքների վերլուծություն և դրա հիման վրա բոլոր ավագ դպրոցներում համակարգի ներդրման ծրագրի մշակում: Համակարգը հնարավորություն կտա ծնողներին և կրթության պետական տեսչությանը վերահսկել դասահաճախման գործընթացը:   
</t>
  </si>
  <si>
    <t>Ավագ դպրոցների քանակ, որտեղ փորձնական կարգով կներդրվի քարտային համակարգ</t>
  </si>
  <si>
    <t>Մեկ դպրոցի աշակերտների միջին թվաքանակ</t>
  </si>
  <si>
    <t>Տուրնիկետների եւ սերվերների քանակ</t>
  </si>
  <si>
    <t>Փորձագիտական օրերի քանակ</t>
  </si>
  <si>
    <t xml:space="preserve">Ազգային գրադարանում 20052.-ից մինչ այսօր Հայաստանում պաշտպանված բոլոր ատենախոսությունների բազայի ստեղծում, որից կօգտվի ԲՈՀ-ը և բոլոր բուհ-րը: </t>
  </si>
  <si>
    <t>Թվայնացման ենթակա ատենախոսությունների էջերի քանակ</t>
  </si>
  <si>
    <t>Ծրագրային ապահովման արժեք, ՀՀ դրամ</t>
  </si>
  <si>
    <t>1 փորձագետի օրական միջին վարձատրություն, ՀՀ դրամ</t>
  </si>
  <si>
    <t>1 Քարտի գին, ՀՀ դրամ</t>
  </si>
  <si>
    <t>1 տուրնիկետի եւ սերվերի միջին գին, ՀՀ դրամ</t>
  </si>
  <si>
    <t>ԸՆԴԱՄԵՆԸ, ՀՀ դրամ</t>
  </si>
  <si>
    <t>Մեկ էջի թվայնացման միջին արժեք, ՀՀ դրամ</t>
  </si>
</sst>
</file>

<file path=xl/styles.xml><?xml version="1.0" encoding="utf-8"?>
<styleSheet xmlns="http://schemas.openxmlformats.org/spreadsheetml/2006/main">
  <numFmts count="2">
    <numFmt numFmtId="43" formatCode="_(* #,##0.00_);_(* \(#,##0.00\);_(* &quot;-&quot;??_);_(@_)"/>
    <numFmt numFmtId="164" formatCode="_(* #,##0_);_(* \(#,##0\);_(* &quot;-&quot;??_);_(@_)"/>
  </numFmts>
  <fonts count="13">
    <font>
      <sz val="11"/>
      <color theme="1"/>
      <name val="Calibri"/>
      <family val="2"/>
      <scheme val="minor"/>
    </font>
    <font>
      <b/>
      <sz val="11"/>
      <color theme="1"/>
      <name val="Calibri"/>
      <family val="2"/>
      <scheme val="minor"/>
    </font>
    <font>
      <sz val="11"/>
      <color theme="1"/>
      <name val="Calibri"/>
      <family val="2"/>
      <scheme val="minor"/>
    </font>
    <font>
      <sz val="8"/>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sz val="9"/>
      <color theme="1"/>
      <name val="Calibri"/>
      <family val="2"/>
      <scheme val="minor"/>
    </font>
    <font>
      <sz val="8"/>
      <color theme="1"/>
      <name val="Calibri"/>
      <family val="1"/>
      <charset val="1"/>
      <scheme val="minor"/>
    </font>
    <font>
      <sz val="16"/>
      <color theme="1"/>
      <name val="Calibri"/>
      <family val="2"/>
      <scheme val="minor"/>
    </font>
    <font>
      <b/>
      <sz val="11"/>
      <color theme="1"/>
      <name val="GHEA Grapalat"/>
      <family val="3"/>
    </font>
    <font>
      <sz val="11"/>
      <color theme="1"/>
      <name val="GHEA Grapalat"/>
      <family val="3"/>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hair">
        <color auto="1"/>
      </right>
      <top style="hair">
        <color auto="1"/>
      </top>
      <bottom/>
      <diagonal/>
    </border>
    <border>
      <left style="thick">
        <color auto="1"/>
      </left>
      <right style="hair">
        <color auto="1"/>
      </right>
      <top style="hair">
        <color auto="1"/>
      </top>
      <bottom/>
      <diagonal/>
    </border>
    <border>
      <left style="hair">
        <color auto="1"/>
      </left>
      <right style="thick">
        <color auto="1"/>
      </right>
      <top style="hair">
        <color auto="1"/>
      </top>
      <bottom/>
      <diagonal/>
    </border>
  </borders>
  <cellStyleXfs count="2">
    <xf numFmtId="0" fontId="0" fillId="0" borderId="0"/>
    <xf numFmtId="43" fontId="2" fillId="0" borderId="0" applyFont="0" applyFill="0" applyBorder="0" applyAlignment="0" applyProtection="0"/>
  </cellStyleXfs>
  <cellXfs count="53">
    <xf numFmtId="0" fontId="0" fillId="0" borderId="0" xfId="0"/>
    <xf numFmtId="0" fontId="3" fillId="0" borderId="5" xfId="0" applyFont="1" applyBorder="1" applyAlignment="1">
      <alignment wrapText="1"/>
    </xf>
    <xf numFmtId="0" fontId="4" fillId="0" borderId="1" xfId="0" applyFont="1" applyBorder="1" applyAlignment="1">
      <alignment horizontal="center" vertical="center"/>
    </xf>
    <xf numFmtId="0" fontId="4" fillId="0" borderId="2" xfId="0" applyFont="1" applyBorder="1"/>
    <xf numFmtId="0" fontId="4" fillId="0" borderId="2" xfId="0" applyFont="1" applyBorder="1" applyAlignment="1">
      <alignment wrapText="1"/>
    </xf>
    <xf numFmtId="0" fontId="6" fillId="2" borderId="3" xfId="0" applyFont="1" applyFill="1" applyBorder="1" applyAlignment="1">
      <alignment horizontal="center"/>
    </xf>
    <xf numFmtId="0" fontId="5" fillId="0" borderId="0" xfId="0" applyFont="1" applyAlignment="1"/>
    <xf numFmtId="0" fontId="4" fillId="0" borderId="0" xfId="0" applyFont="1"/>
    <xf numFmtId="0" fontId="5" fillId="0" borderId="4" xfId="0" applyFont="1" applyBorder="1" applyAlignment="1">
      <alignment horizontal="center" vertical="center"/>
    </xf>
    <xf numFmtId="0" fontId="5" fillId="0" borderId="5" xfId="0" applyFont="1" applyBorder="1" applyAlignment="1">
      <alignment horizontal="center"/>
    </xf>
    <xf numFmtId="0" fontId="5" fillId="0" borderId="5" xfId="0" applyFont="1" applyBorder="1" applyAlignment="1">
      <alignment horizontal="center" wrapText="1"/>
    </xf>
    <xf numFmtId="0" fontId="6" fillId="2" borderId="6" xfId="0" applyFont="1" applyFill="1" applyBorder="1" applyAlignment="1">
      <alignment horizontal="center"/>
    </xf>
    <xf numFmtId="0" fontId="5" fillId="0" borderId="0" xfId="0" applyFont="1" applyAlignment="1">
      <alignment horizontal="center"/>
    </xf>
    <xf numFmtId="0" fontId="4" fillId="0" borderId="4" xfId="0" applyFont="1" applyBorder="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wrapText="1"/>
    </xf>
    <xf numFmtId="0" fontId="7" fillId="0" borderId="5" xfId="0" applyFont="1" applyBorder="1" applyAlignment="1">
      <alignment wrapText="1"/>
    </xf>
    <xf numFmtId="0" fontId="8" fillId="0" borderId="5" xfId="0" applyFont="1" applyBorder="1" applyAlignment="1">
      <alignment wrapText="1"/>
    </xf>
    <xf numFmtId="164" fontId="4" fillId="0" borderId="5" xfId="1" applyNumberFormat="1" applyFont="1" applyBorder="1" applyAlignment="1">
      <alignment horizontal="center"/>
    </xf>
    <xf numFmtId="164" fontId="6" fillId="2" borderId="6" xfId="0" applyNumberFormat="1" applyFont="1" applyFill="1" applyBorder="1" applyAlignment="1">
      <alignment horizontal="center"/>
    </xf>
    <xf numFmtId="0" fontId="8" fillId="0" borderId="0" xfId="0" applyFont="1"/>
    <xf numFmtId="164" fontId="8" fillId="0" borderId="5" xfId="1" applyNumberFormat="1" applyFont="1" applyBorder="1"/>
    <xf numFmtId="0" fontId="7" fillId="0" borderId="5" xfId="0" applyFont="1" applyBorder="1" applyAlignment="1">
      <alignment horizontal="center" wrapText="1"/>
    </xf>
    <xf numFmtId="0" fontId="9" fillId="0" borderId="5" xfId="0" applyFont="1" applyBorder="1" applyAlignment="1">
      <alignment wrapText="1"/>
    </xf>
    <xf numFmtId="0" fontId="9" fillId="0" borderId="5" xfId="0" applyFont="1" applyBorder="1" applyAlignment="1">
      <alignment horizontal="left" vertical="center" wrapText="1"/>
    </xf>
    <xf numFmtId="164" fontId="8" fillId="0" borderId="10" xfId="1" applyNumberFormat="1" applyFont="1" applyBorder="1"/>
    <xf numFmtId="0" fontId="8" fillId="0" borderId="0" xfId="0" applyFont="1" applyAlignment="1">
      <alignment wrapText="1"/>
    </xf>
    <xf numFmtId="0" fontId="6" fillId="0" borderId="7" xfId="0" applyFont="1" applyBorder="1" applyAlignment="1">
      <alignment horizontal="center" vertical="center"/>
    </xf>
    <xf numFmtId="0" fontId="6" fillId="0" borderId="9" xfId="0" applyFont="1" applyBorder="1" applyAlignment="1">
      <alignment horizontal="left" vertical="center" wrapText="1"/>
    </xf>
    <xf numFmtId="0" fontId="6" fillId="0" borderId="9" xfId="0" applyFont="1" applyBorder="1" applyAlignment="1">
      <alignment wrapText="1"/>
    </xf>
    <xf numFmtId="0" fontId="6" fillId="0" borderId="9" xfId="0" applyFont="1" applyBorder="1" applyAlignment="1">
      <alignment horizontal="center" wrapText="1"/>
    </xf>
    <xf numFmtId="164" fontId="6" fillId="0" borderId="9" xfId="1" applyNumberFormat="1" applyFont="1" applyBorder="1"/>
    <xf numFmtId="164" fontId="6" fillId="0" borderId="8" xfId="1" applyNumberFormat="1" applyFont="1" applyBorder="1"/>
    <xf numFmtId="0" fontId="6" fillId="0" borderId="0" xfId="0" applyFont="1"/>
    <xf numFmtId="0" fontId="4" fillId="0" borderId="0" xfId="0" applyFont="1" applyAlignment="1">
      <alignment horizontal="center" vertical="center"/>
    </xf>
    <xf numFmtId="0" fontId="4" fillId="0" borderId="0" xfId="0" applyFont="1" applyAlignment="1">
      <alignment wrapText="1"/>
    </xf>
    <xf numFmtId="0" fontId="10" fillId="0" borderId="0" xfId="0" applyFont="1"/>
    <xf numFmtId="0" fontId="1" fillId="0" borderId="5" xfId="0" applyFont="1" applyBorder="1" applyAlignment="1">
      <alignment horizontal="center" wrapText="1"/>
    </xf>
    <xf numFmtId="0" fontId="5" fillId="0" borderId="2" xfId="0" applyFont="1" applyBorder="1" applyAlignment="1">
      <alignment horizontal="center"/>
    </xf>
    <xf numFmtId="0" fontId="11" fillId="0" borderId="0" xfId="0" applyFont="1"/>
    <xf numFmtId="0" fontId="11" fillId="0" borderId="0" xfId="0" applyFont="1" applyAlignment="1">
      <alignment wrapText="1"/>
    </xf>
    <xf numFmtId="0" fontId="12" fillId="0" borderId="0" xfId="0" applyFont="1"/>
    <xf numFmtId="0" fontId="11" fillId="0" borderId="1" xfId="0" applyFont="1" applyBorder="1" applyAlignment="1">
      <alignment horizontal="center"/>
    </xf>
    <xf numFmtId="0" fontId="12" fillId="0" borderId="3" xfId="0" applyFont="1" applyBorder="1"/>
    <xf numFmtId="0" fontId="12" fillId="0" borderId="4" xfId="0" applyFont="1" applyBorder="1" applyAlignment="1">
      <alignment wrapText="1"/>
    </xf>
    <xf numFmtId="164" fontId="12" fillId="2" borderId="6" xfId="1" applyNumberFormat="1" applyFont="1" applyFill="1" applyBorder="1"/>
    <xf numFmtId="0" fontId="11" fillId="0" borderId="7" xfId="0" applyFont="1" applyBorder="1"/>
    <xf numFmtId="164" fontId="11" fillId="0" borderId="8" xfId="1" applyNumberFormat="1" applyFont="1" applyBorder="1"/>
    <xf numFmtId="0" fontId="12" fillId="0" borderId="11" xfId="0" applyFont="1" applyBorder="1" applyAlignment="1">
      <alignment wrapText="1"/>
    </xf>
    <xf numFmtId="164" fontId="12" fillId="2" borderId="12" xfId="1" applyNumberFormat="1" applyFont="1" applyFill="1" applyBorder="1"/>
    <xf numFmtId="0" fontId="12" fillId="0" borderId="4" xfId="0" applyFont="1" applyBorder="1"/>
    <xf numFmtId="0" fontId="11" fillId="0" borderId="0" xfId="0" applyFont="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C72"/>
  <sheetViews>
    <sheetView tabSelected="1" topLeftCell="A14" workbookViewId="0">
      <selection activeCell="F27" sqref="A1:XFD1048576"/>
    </sheetView>
  </sheetViews>
  <sheetFormatPr defaultRowHeight="16.5"/>
  <cols>
    <col min="1" max="1" width="9" style="42" customWidth="1"/>
    <col min="2" max="2" width="99.5703125" style="42" bestFit="1" customWidth="1"/>
    <col min="3" max="3" width="19.42578125" style="42" customWidth="1"/>
    <col min="4" max="16384" width="9.140625" style="42"/>
  </cols>
  <sheetData>
    <row r="2" spans="1:3" ht="50.25" thickBot="1">
      <c r="A2" s="40" t="s">
        <v>50</v>
      </c>
      <c r="B2" s="41" t="s">
        <v>74</v>
      </c>
    </row>
    <row r="3" spans="1:3" ht="17.25" thickTop="1">
      <c r="B3" s="43"/>
      <c r="C3" s="44"/>
    </row>
    <row r="4" spans="1:3">
      <c r="B4" s="45" t="s">
        <v>201</v>
      </c>
      <c r="C4" s="46">
        <v>2700</v>
      </c>
    </row>
    <row r="5" spans="1:3">
      <c r="B5" s="45" t="s">
        <v>202</v>
      </c>
      <c r="C5" s="46">
        <v>13000</v>
      </c>
    </row>
    <row r="6" spans="1:3" ht="17.25" thickBot="1">
      <c r="B6" s="47" t="s">
        <v>214</v>
      </c>
      <c r="C6" s="48">
        <f>C5*C4</f>
        <v>35100000</v>
      </c>
    </row>
    <row r="7" spans="1:3" ht="17.25" thickTop="1"/>
    <row r="8" spans="1:3" ht="116.25" thickBot="1">
      <c r="A8" s="40" t="s">
        <v>53</v>
      </c>
      <c r="B8" s="41" t="s">
        <v>203</v>
      </c>
    </row>
    <row r="9" spans="1:3" ht="17.25" thickTop="1">
      <c r="B9" s="43"/>
      <c r="C9" s="44"/>
    </row>
    <row r="10" spans="1:3">
      <c r="B10" s="45" t="s">
        <v>204</v>
      </c>
      <c r="C10" s="46">
        <v>2</v>
      </c>
    </row>
    <row r="11" spans="1:3">
      <c r="B11" s="45" t="s">
        <v>205</v>
      </c>
      <c r="C11" s="46">
        <v>400</v>
      </c>
    </row>
    <row r="12" spans="1:3">
      <c r="B12" s="49" t="s">
        <v>206</v>
      </c>
      <c r="C12" s="50">
        <v>2</v>
      </c>
    </row>
    <row r="13" spans="1:3">
      <c r="B13" s="49" t="s">
        <v>213</v>
      </c>
      <c r="C13" s="50">
        <v>2000000</v>
      </c>
    </row>
    <row r="14" spans="1:3">
      <c r="B14" s="49" t="s">
        <v>212</v>
      </c>
      <c r="C14" s="50">
        <v>1000</v>
      </c>
    </row>
    <row r="15" spans="1:3">
      <c r="B15" s="49" t="s">
        <v>207</v>
      </c>
      <c r="C15" s="50">
        <v>10</v>
      </c>
    </row>
    <row r="16" spans="1:3">
      <c r="B16" s="49" t="s">
        <v>211</v>
      </c>
      <c r="C16" s="50">
        <v>70000</v>
      </c>
    </row>
    <row r="17" spans="1:3" ht="17.25" thickBot="1">
      <c r="B17" s="47" t="s">
        <v>214</v>
      </c>
      <c r="C17" s="48">
        <f>C10*C11*C14+C13*C12+C16*C15</f>
        <v>5500000</v>
      </c>
    </row>
    <row r="18" spans="1:3" ht="17.25" thickTop="1"/>
    <row r="19" spans="1:3" ht="33.75" thickBot="1">
      <c r="A19" s="40" t="s">
        <v>53</v>
      </c>
      <c r="B19" s="41" t="s">
        <v>208</v>
      </c>
    </row>
    <row r="20" spans="1:3" ht="17.25" thickTop="1">
      <c r="B20" s="43"/>
      <c r="C20" s="44"/>
    </row>
    <row r="21" spans="1:3">
      <c r="B21" s="45" t="s">
        <v>209</v>
      </c>
      <c r="C21" s="46">
        <v>130000</v>
      </c>
    </row>
    <row r="22" spans="1:3">
      <c r="B22" s="45" t="s">
        <v>215</v>
      </c>
      <c r="C22" s="46">
        <v>150</v>
      </c>
    </row>
    <row r="23" spans="1:3">
      <c r="B23" s="49" t="s">
        <v>210</v>
      </c>
      <c r="C23" s="50">
        <v>10000000</v>
      </c>
    </row>
    <row r="24" spans="1:3" ht="17.25" thickBot="1">
      <c r="B24" s="47" t="s">
        <v>214</v>
      </c>
      <c r="C24" s="48">
        <f>C21*C22+C23</f>
        <v>29500000</v>
      </c>
    </row>
    <row r="25" spans="1:3" ht="17.25" thickTop="1"/>
    <row r="26" spans="1:3" ht="50.25" thickBot="1">
      <c r="A26" s="40" t="s">
        <v>178</v>
      </c>
      <c r="B26" s="41" t="s">
        <v>89</v>
      </c>
    </row>
    <row r="27" spans="1:3" ht="17.25" thickTop="1">
      <c r="B27" s="43"/>
      <c r="C27" s="44"/>
    </row>
    <row r="28" spans="1:3" ht="33">
      <c r="B28" s="45" t="s">
        <v>199</v>
      </c>
      <c r="C28" s="46">
        <v>20000000</v>
      </c>
    </row>
    <row r="29" spans="1:3">
      <c r="B29" s="51" t="s">
        <v>200</v>
      </c>
      <c r="C29" s="46">
        <v>0</v>
      </c>
    </row>
    <row r="30" spans="1:3" ht="17.25" thickBot="1">
      <c r="B30" s="47" t="s">
        <v>24</v>
      </c>
      <c r="C30" s="48">
        <f>SUM(C28:C29)</f>
        <v>20000000</v>
      </c>
    </row>
    <row r="31" spans="1:3" ht="17.25" thickTop="1"/>
    <row r="32" spans="1:3">
      <c r="A32" s="40"/>
      <c r="B32" s="52"/>
    </row>
    <row r="51" spans="1:1">
      <c r="A51" s="40"/>
    </row>
    <row r="58" spans="1:1">
      <c r="A58" s="40"/>
    </row>
    <row r="59" spans="1:1">
      <c r="A59" s="40"/>
    </row>
    <row r="65" spans="1:1">
      <c r="A65" s="40"/>
    </row>
    <row r="72" spans="1:1">
      <c r="A72" s="40"/>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U51"/>
  <sheetViews>
    <sheetView zoomScaleNormal="100" workbookViewId="0">
      <pane xSplit="4" ySplit="2" topLeftCell="E3" activePane="bottomRight" state="frozen"/>
      <selection pane="topRight" activeCell="E1" sqref="E1"/>
      <selection pane="bottomLeft" activeCell="A3" sqref="A3"/>
      <selection pane="bottomRight" activeCell="D1" sqref="D1"/>
    </sheetView>
  </sheetViews>
  <sheetFormatPr defaultColWidth="8.85546875" defaultRowHeight="21"/>
  <cols>
    <col min="1" max="1" width="4.7109375" style="35" bestFit="1" customWidth="1"/>
    <col min="2" max="2" width="33.5703125" style="7" customWidth="1"/>
    <col min="3" max="3" width="4.28515625" style="7" customWidth="1"/>
    <col min="4" max="5" width="40.7109375" style="7" customWidth="1"/>
    <col min="6" max="6" width="21.28515625" style="7" customWidth="1"/>
    <col min="7" max="7" width="27.7109375" style="7" customWidth="1"/>
    <col min="8" max="8" width="26.42578125" style="36" customWidth="1"/>
    <col min="9" max="9" width="19.7109375" style="36" customWidth="1"/>
    <col min="10" max="15" width="17.7109375" style="7" bestFit="1" customWidth="1"/>
    <col min="16" max="16" width="22.85546875" style="37" customWidth="1"/>
    <col min="17" max="17" width="25.140625" style="7" customWidth="1"/>
    <col min="18" max="16384" width="8.85546875" style="7"/>
  </cols>
  <sheetData>
    <row r="1" spans="1:21" ht="21.75" thickTop="1">
      <c r="A1" s="2"/>
      <c r="B1" s="3"/>
      <c r="C1" s="3"/>
      <c r="D1" s="3"/>
      <c r="E1" s="3"/>
      <c r="F1" s="3"/>
      <c r="G1" s="3"/>
      <c r="H1" s="4"/>
      <c r="I1" s="4" t="s">
        <v>13</v>
      </c>
      <c r="J1" s="39">
        <v>2018</v>
      </c>
      <c r="K1" s="39"/>
      <c r="L1" s="39">
        <v>2019</v>
      </c>
      <c r="M1" s="39"/>
      <c r="N1" s="39">
        <v>2020</v>
      </c>
      <c r="O1" s="39"/>
      <c r="P1" s="5" t="s">
        <v>24</v>
      </c>
      <c r="Q1" s="6"/>
      <c r="R1" s="6"/>
      <c r="S1" s="6"/>
      <c r="T1" s="6"/>
      <c r="U1" s="6"/>
    </row>
    <row r="2" spans="1:21" ht="46.5">
      <c r="A2" s="8" t="s">
        <v>0</v>
      </c>
      <c r="B2" s="9" t="s">
        <v>20</v>
      </c>
      <c r="C2" s="9"/>
      <c r="D2" s="9" t="s">
        <v>21</v>
      </c>
      <c r="E2" s="9" t="s">
        <v>22</v>
      </c>
      <c r="F2" s="10" t="s">
        <v>23</v>
      </c>
      <c r="G2" s="38" t="s">
        <v>15</v>
      </c>
      <c r="H2" s="10" t="s">
        <v>1</v>
      </c>
      <c r="I2" s="38" t="s">
        <v>3</v>
      </c>
      <c r="J2" s="9" t="s">
        <v>7</v>
      </c>
      <c r="K2" s="9" t="s">
        <v>8</v>
      </c>
      <c r="L2" s="9" t="s">
        <v>9</v>
      </c>
      <c r="M2" s="9" t="s">
        <v>10</v>
      </c>
      <c r="N2" s="9" t="s">
        <v>11</v>
      </c>
      <c r="O2" s="9" t="s">
        <v>12</v>
      </c>
      <c r="P2" s="11"/>
      <c r="Q2" s="12"/>
      <c r="R2" s="12"/>
      <c r="S2" s="12"/>
      <c r="T2" s="12"/>
      <c r="U2" s="12"/>
    </row>
    <row r="3" spans="1:21" ht="123.75">
      <c r="A3" s="13" t="s">
        <v>25</v>
      </c>
      <c r="B3" s="14" t="s">
        <v>96</v>
      </c>
      <c r="C3" s="14"/>
      <c r="D3" s="14" t="s">
        <v>97</v>
      </c>
      <c r="E3" s="14" t="s">
        <v>98</v>
      </c>
      <c r="F3" s="15" t="s">
        <v>99</v>
      </c>
      <c r="G3" s="16">
        <v>1</v>
      </c>
      <c r="H3" s="17" t="s">
        <v>6</v>
      </c>
      <c r="I3" s="18" t="s">
        <v>5</v>
      </c>
      <c r="J3" s="19">
        <v>0</v>
      </c>
      <c r="K3" s="19">
        <v>0</v>
      </c>
      <c r="L3" s="19">
        <v>0</v>
      </c>
      <c r="M3" s="19">
        <v>0</v>
      </c>
      <c r="N3" s="19">
        <v>0</v>
      </c>
      <c r="O3" s="19">
        <v>0</v>
      </c>
      <c r="P3" s="20">
        <f t="shared" ref="P3:P41" si="0">SUM(J3:O3)</f>
        <v>0</v>
      </c>
      <c r="Q3" s="21"/>
      <c r="R3" s="21"/>
      <c r="S3" s="21"/>
      <c r="T3" s="21"/>
      <c r="U3" s="21"/>
    </row>
    <row r="4" spans="1:21" ht="90">
      <c r="A4" s="13" t="s">
        <v>26</v>
      </c>
      <c r="B4" s="14" t="s">
        <v>60</v>
      </c>
      <c r="C4" s="14"/>
      <c r="D4" s="14" t="s">
        <v>61</v>
      </c>
      <c r="E4" s="17" t="s">
        <v>100</v>
      </c>
      <c r="F4" s="15" t="s">
        <v>101</v>
      </c>
      <c r="G4" s="16">
        <v>2</v>
      </c>
      <c r="H4" s="17" t="s">
        <v>16</v>
      </c>
      <c r="I4" s="17" t="s">
        <v>5</v>
      </c>
      <c r="J4" s="19">
        <v>0</v>
      </c>
      <c r="K4" s="19">
        <v>0</v>
      </c>
      <c r="L4" s="19">
        <v>0</v>
      </c>
      <c r="M4" s="19">
        <v>0</v>
      </c>
      <c r="N4" s="19">
        <v>0</v>
      </c>
      <c r="O4" s="19">
        <v>0</v>
      </c>
      <c r="P4" s="20">
        <f t="shared" si="0"/>
        <v>0</v>
      </c>
      <c r="Q4" s="21"/>
      <c r="R4" s="21"/>
      <c r="S4" s="21"/>
      <c r="T4" s="21"/>
      <c r="U4" s="21"/>
    </row>
    <row r="5" spans="1:21" ht="112.5">
      <c r="A5" s="13" t="s">
        <v>27</v>
      </c>
      <c r="B5" s="14" t="s">
        <v>60</v>
      </c>
      <c r="C5" s="14"/>
      <c r="D5" s="14" t="s">
        <v>61</v>
      </c>
      <c r="E5" s="17" t="s">
        <v>102</v>
      </c>
      <c r="F5" s="15" t="s">
        <v>58</v>
      </c>
      <c r="G5" s="16">
        <v>2</v>
      </c>
      <c r="H5" s="17" t="s">
        <v>16</v>
      </c>
      <c r="I5" s="17" t="s">
        <v>5</v>
      </c>
      <c r="J5" s="22">
        <v>0</v>
      </c>
      <c r="K5" s="22">
        <v>0</v>
      </c>
      <c r="L5" s="22">
        <v>0</v>
      </c>
      <c r="M5" s="22">
        <v>0</v>
      </c>
      <c r="N5" s="22">
        <v>0</v>
      </c>
      <c r="O5" s="22">
        <v>0</v>
      </c>
      <c r="P5" s="20">
        <f t="shared" si="0"/>
        <v>0</v>
      </c>
      <c r="Q5" s="21"/>
      <c r="R5" s="21"/>
      <c r="S5" s="21"/>
      <c r="T5" s="21"/>
      <c r="U5" s="21"/>
    </row>
    <row r="6" spans="1:21" ht="101.25">
      <c r="A6" s="13" t="s">
        <v>28</v>
      </c>
      <c r="B6" s="14" t="s">
        <v>103</v>
      </c>
      <c r="C6" s="14"/>
      <c r="D6" s="14" t="s">
        <v>104</v>
      </c>
      <c r="E6" s="17" t="s">
        <v>105</v>
      </c>
      <c r="F6" s="15" t="s">
        <v>106</v>
      </c>
      <c r="G6" s="16">
        <v>3</v>
      </c>
      <c r="H6" s="17" t="s">
        <v>17</v>
      </c>
      <c r="I6" s="17" t="s">
        <v>5</v>
      </c>
      <c r="J6" s="22">
        <v>0</v>
      </c>
      <c r="K6" s="22">
        <v>0</v>
      </c>
      <c r="L6" s="22">
        <v>0</v>
      </c>
      <c r="M6" s="22">
        <v>0</v>
      </c>
      <c r="N6" s="22">
        <v>0</v>
      </c>
      <c r="O6" s="22">
        <v>0</v>
      </c>
      <c r="P6" s="20">
        <f t="shared" si="0"/>
        <v>0</v>
      </c>
      <c r="Q6" s="21"/>
      <c r="R6" s="21"/>
      <c r="S6" s="21"/>
      <c r="T6" s="21"/>
      <c r="U6" s="21"/>
    </row>
    <row r="7" spans="1:21" ht="101.25">
      <c r="A7" s="13" t="s">
        <v>29</v>
      </c>
      <c r="B7" s="14" t="s">
        <v>103</v>
      </c>
      <c r="C7" s="14"/>
      <c r="D7" s="14" t="s">
        <v>104</v>
      </c>
      <c r="E7" s="17" t="s">
        <v>59</v>
      </c>
      <c r="F7" s="15" t="s">
        <v>106</v>
      </c>
      <c r="G7" s="16">
        <v>3</v>
      </c>
      <c r="H7" s="17" t="s">
        <v>17</v>
      </c>
      <c r="I7" s="17" t="s">
        <v>5</v>
      </c>
      <c r="J7" s="22">
        <v>0</v>
      </c>
      <c r="K7" s="22">
        <v>0</v>
      </c>
      <c r="L7" s="22">
        <v>0</v>
      </c>
      <c r="M7" s="22">
        <v>0</v>
      </c>
      <c r="N7" s="22">
        <v>0</v>
      </c>
      <c r="O7" s="22">
        <v>0</v>
      </c>
      <c r="P7" s="20">
        <f t="shared" si="0"/>
        <v>0</v>
      </c>
      <c r="Q7" s="21"/>
      <c r="R7" s="21"/>
      <c r="S7" s="21"/>
      <c r="T7" s="21"/>
      <c r="U7" s="21"/>
    </row>
    <row r="8" spans="1:21" ht="101.25">
      <c r="A8" s="13" t="s">
        <v>30</v>
      </c>
      <c r="B8" s="14" t="s">
        <v>103</v>
      </c>
      <c r="C8" s="14"/>
      <c r="D8" s="14" t="s">
        <v>104</v>
      </c>
      <c r="E8" s="17" t="s">
        <v>107</v>
      </c>
      <c r="F8" s="15" t="s">
        <v>106</v>
      </c>
      <c r="G8" s="16">
        <v>3</v>
      </c>
      <c r="H8" s="17" t="s">
        <v>6</v>
      </c>
      <c r="I8" s="17" t="s">
        <v>5</v>
      </c>
      <c r="J8" s="22">
        <v>0</v>
      </c>
      <c r="K8" s="22">
        <v>0</v>
      </c>
      <c r="L8" s="22">
        <v>0</v>
      </c>
      <c r="M8" s="22">
        <v>0</v>
      </c>
      <c r="N8" s="22">
        <v>0</v>
      </c>
      <c r="O8" s="22">
        <v>0</v>
      </c>
      <c r="P8" s="20">
        <f t="shared" si="0"/>
        <v>0</v>
      </c>
      <c r="Q8" s="21"/>
      <c r="R8" s="21"/>
      <c r="S8" s="21"/>
      <c r="T8" s="21"/>
      <c r="U8" s="21"/>
    </row>
    <row r="9" spans="1:21" ht="112.15" customHeight="1">
      <c r="A9" s="13" t="s">
        <v>31</v>
      </c>
      <c r="B9" s="14" t="s">
        <v>103</v>
      </c>
      <c r="C9" s="14"/>
      <c r="D9" s="14" t="s">
        <v>104</v>
      </c>
      <c r="E9" s="17" t="s">
        <v>108</v>
      </c>
      <c r="F9" s="15" t="s">
        <v>62</v>
      </c>
      <c r="G9" s="16">
        <v>3</v>
      </c>
      <c r="H9" s="17" t="s">
        <v>16</v>
      </c>
      <c r="I9" s="17" t="s">
        <v>5</v>
      </c>
      <c r="J9" s="22">
        <v>0</v>
      </c>
      <c r="K9" s="22">
        <v>0</v>
      </c>
      <c r="L9" s="22">
        <v>0</v>
      </c>
      <c r="M9" s="22">
        <v>0</v>
      </c>
      <c r="N9" s="22">
        <v>0</v>
      </c>
      <c r="O9" s="22">
        <v>0</v>
      </c>
      <c r="P9" s="20">
        <f t="shared" si="0"/>
        <v>0</v>
      </c>
      <c r="Q9" s="21"/>
      <c r="R9" s="21"/>
      <c r="S9" s="21"/>
      <c r="T9" s="21"/>
      <c r="U9" s="21"/>
    </row>
    <row r="10" spans="1:21" ht="81" customHeight="1">
      <c r="A10" s="13" t="s">
        <v>32</v>
      </c>
      <c r="B10" s="14" t="s">
        <v>103</v>
      </c>
      <c r="C10" s="14"/>
      <c r="D10" s="14" t="s">
        <v>104</v>
      </c>
      <c r="E10" s="17" t="s">
        <v>109</v>
      </c>
      <c r="F10" s="15" t="s">
        <v>62</v>
      </c>
      <c r="G10" s="16">
        <v>3</v>
      </c>
      <c r="H10" s="17" t="s">
        <v>6</v>
      </c>
      <c r="I10" s="17" t="s">
        <v>5</v>
      </c>
      <c r="J10" s="22">
        <v>0</v>
      </c>
      <c r="K10" s="22">
        <v>0</v>
      </c>
      <c r="L10" s="22">
        <v>0</v>
      </c>
      <c r="M10" s="22">
        <v>0</v>
      </c>
      <c r="N10" s="22">
        <v>0</v>
      </c>
      <c r="O10" s="22">
        <v>0</v>
      </c>
      <c r="P10" s="20">
        <f t="shared" si="0"/>
        <v>0</v>
      </c>
      <c r="Q10" s="21"/>
      <c r="R10" s="21"/>
      <c r="S10" s="21"/>
      <c r="T10" s="21"/>
      <c r="U10" s="21"/>
    </row>
    <row r="11" spans="1:21" ht="110.45" customHeight="1">
      <c r="A11" s="13" t="s">
        <v>33</v>
      </c>
      <c r="B11" s="14" t="s">
        <v>110</v>
      </c>
      <c r="C11" s="14"/>
      <c r="D11" s="17" t="s">
        <v>111</v>
      </c>
      <c r="E11" s="17" t="s">
        <v>73</v>
      </c>
      <c r="F11" s="15" t="s">
        <v>112</v>
      </c>
      <c r="G11" s="16">
        <v>4</v>
      </c>
      <c r="H11" s="17" t="s">
        <v>6</v>
      </c>
      <c r="I11" s="17" t="s">
        <v>5</v>
      </c>
      <c r="J11" s="22">
        <v>0</v>
      </c>
      <c r="K11" s="22">
        <v>0</v>
      </c>
      <c r="L11" s="22">
        <v>0</v>
      </c>
      <c r="M11" s="22">
        <v>0</v>
      </c>
      <c r="N11" s="22">
        <v>0</v>
      </c>
      <c r="O11" s="22">
        <v>0</v>
      </c>
      <c r="P11" s="20">
        <f t="shared" si="0"/>
        <v>0</v>
      </c>
      <c r="Q11" s="21"/>
      <c r="R11" s="21"/>
      <c r="S11" s="21"/>
      <c r="T11" s="21"/>
      <c r="U11" s="21"/>
    </row>
    <row r="12" spans="1:21" ht="96.6" customHeight="1">
      <c r="A12" s="13" t="s">
        <v>34</v>
      </c>
      <c r="B12" s="14" t="s">
        <v>113</v>
      </c>
      <c r="C12" s="14"/>
      <c r="D12" s="17" t="s">
        <v>114</v>
      </c>
      <c r="E12" s="17" t="s">
        <v>115</v>
      </c>
      <c r="F12" s="15" t="s">
        <v>62</v>
      </c>
      <c r="G12" s="16">
        <v>5</v>
      </c>
      <c r="H12" s="17" t="s">
        <v>17</v>
      </c>
      <c r="I12" s="17" t="s">
        <v>5</v>
      </c>
      <c r="J12" s="22">
        <v>0</v>
      </c>
      <c r="K12" s="22">
        <v>0</v>
      </c>
      <c r="L12" s="22">
        <v>0</v>
      </c>
      <c r="M12" s="22">
        <v>0</v>
      </c>
      <c r="N12" s="22">
        <v>0</v>
      </c>
      <c r="O12" s="22">
        <v>0</v>
      </c>
      <c r="P12" s="20">
        <f t="shared" si="0"/>
        <v>0</v>
      </c>
      <c r="Q12" s="21"/>
      <c r="R12" s="21"/>
      <c r="S12" s="21"/>
      <c r="T12" s="21"/>
      <c r="U12" s="21"/>
    </row>
    <row r="13" spans="1:21" ht="114" customHeight="1">
      <c r="A13" s="13" t="s">
        <v>35</v>
      </c>
      <c r="B13" s="14" t="s">
        <v>116</v>
      </c>
      <c r="C13" s="14"/>
      <c r="D13" s="17" t="s">
        <v>117</v>
      </c>
      <c r="E13" s="17" t="s">
        <v>118</v>
      </c>
      <c r="F13" s="15" t="s">
        <v>62</v>
      </c>
      <c r="G13" s="16">
        <v>6</v>
      </c>
      <c r="H13" s="17" t="s">
        <v>16</v>
      </c>
      <c r="I13" s="17" t="s">
        <v>5</v>
      </c>
      <c r="J13" s="22">
        <v>0</v>
      </c>
      <c r="K13" s="22">
        <v>0</v>
      </c>
      <c r="L13" s="22">
        <v>0</v>
      </c>
      <c r="M13" s="22">
        <v>0</v>
      </c>
      <c r="N13" s="22">
        <v>0</v>
      </c>
      <c r="O13" s="22">
        <v>0</v>
      </c>
      <c r="P13" s="20">
        <f t="shared" si="0"/>
        <v>0</v>
      </c>
      <c r="Q13" s="21"/>
      <c r="R13" s="21"/>
      <c r="S13" s="21"/>
      <c r="T13" s="21"/>
      <c r="U13" s="21"/>
    </row>
    <row r="14" spans="1:21" ht="99.6" customHeight="1">
      <c r="A14" s="13" t="s">
        <v>36</v>
      </c>
      <c r="B14" s="14" t="s">
        <v>119</v>
      </c>
      <c r="C14" s="14"/>
      <c r="D14" s="17" t="s">
        <v>120</v>
      </c>
      <c r="E14" s="17" t="s">
        <v>66</v>
      </c>
      <c r="F14" s="15" t="s">
        <v>62</v>
      </c>
      <c r="G14" s="16">
        <v>7</v>
      </c>
      <c r="H14" s="17" t="s">
        <v>17</v>
      </c>
      <c r="I14" s="17" t="s">
        <v>5</v>
      </c>
      <c r="J14" s="22">
        <v>0</v>
      </c>
      <c r="K14" s="22">
        <v>0</v>
      </c>
      <c r="L14" s="22">
        <v>0</v>
      </c>
      <c r="M14" s="22">
        <v>0</v>
      </c>
      <c r="N14" s="22">
        <v>0</v>
      </c>
      <c r="O14" s="22">
        <v>0</v>
      </c>
      <c r="P14" s="20">
        <f t="shared" si="0"/>
        <v>0</v>
      </c>
      <c r="Q14" s="21"/>
      <c r="R14" s="21"/>
      <c r="S14" s="21"/>
      <c r="T14" s="21"/>
      <c r="U14" s="21"/>
    </row>
    <row r="15" spans="1:21" ht="75.599999999999994" customHeight="1">
      <c r="A15" s="13" t="s">
        <v>37</v>
      </c>
      <c r="B15" s="14" t="s">
        <v>119</v>
      </c>
      <c r="C15" s="14"/>
      <c r="D15" s="17" t="s">
        <v>120</v>
      </c>
      <c r="E15" s="17" t="s">
        <v>67</v>
      </c>
      <c r="F15" s="15" t="s">
        <v>62</v>
      </c>
      <c r="G15" s="16">
        <v>7</v>
      </c>
      <c r="H15" s="17" t="s">
        <v>17</v>
      </c>
      <c r="I15" s="17" t="s">
        <v>5</v>
      </c>
      <c r="J15" s="22">
        <v>0</v>
      </c>
      <c r="K15" s="22">
        <v>0</v>
      </c>
      <c r="L15" s="22">
        <v>0</v>
      </c>
      <c r="M15" s="22">
        <v>0</v>
      </c>
      <c r="N15" s="22">
        <v>0</v>
      </c>
      <c r="O15" s="22">
        <v>0</v>
      </c>
      <c r="P15" s="20">
        <f t="shared" si="0"/>
        <v>0</v>
      </c>
      <c r="Q15" s="21"/>
      <c r="R15" s="21"/>
      <c r="S15" s="21"/>
      <c r="T15" s="21"/>
      <c r="U15" s="21"/>
    </row>
    <row r="16" spans="1:21" ht="132.6" customHeight="1">
      <c r="A16" s="13" t="s">
        <v>38</v>
      </c>
      <c r="B16" s="14" t="s">
        <v>119</v>
      </c>
      <c r="C16" s="14"/>
      <c r="D16" s="17" t="s">
        <v>120</v>
      </c>
      <c r="E16" s="17" t="s">
        <v>68</v>
      </c>
      <c r="F16" s="15" t="s">
        <v>62</v>
      </c>
      <c r="G16" s="16">
        <v>7</v>
      </c>
      <c r="H16" s="17" t="s">
        <v>17</v>
      </c>
      <c r="I16" s="17" t="s">
        <v>5</v>
      </c>
      <c r="J16" s="22">
        <v>0</v>
      </c>
      <c r="K16" s="22">
        <v>0</v>
      </c>
      <c r="L16" s="22">
        <v>0</v>
      </c>
      <c r="M16" s="22">
        <v>0</v>
      </c>
      <c r="N16" s="22">
        <v>0</v>
      </c>
      <c r="O16" s="22">
        <v>0</v>
      </c>
      <c r="P16" s="20">
        <f t="shared" si="0"/>
        <v>0</v>
      </c>
      <c r="Q16" s="21"/>
      <c r="R16" s="21"/>
      <c r="S16" s="21"/>
      <c r="T16" s="21"/>
      <c r="U16" s="21"/>
    </row>
    <row r="17" spans="1:21" ht="86.45" customHeight="1">
      <c r="A17" s="13" t="s">
        <v>39</v>
      </c>
      <c r="B17" s="14" t="s">
        <v>121</v>
      </c>
      <c r="C17" s="14"/>
      <c r="D17" s="17" t="s">
        <v>122</v>
      </c>
      <c r="E17" s="17" t="s">
        <v>65</v>
      </c>
      <c r="F17" s="23" t="s">
        <v>64</v>
      </c>
      <c r="G17" s="16">
        <v>8</v>
      </c>
      <c r="H17" s="17" t="s">
        <v>19</v>
      </c>
      <c r="I17" s="17" t="s">
        <v>5</v>
      </c>
      <c r="J17" s="22">
        <v>0</v>
      </c>
      <c r="K17" s="22">
        <v>0</v>
      </c>
      <c r="L17" s="22">
        <v>0</v>
      </c>
      <c r="M17" s="22">
        <v>0</v>
      </c>
      <c r="N17" s="22">
        <v>0</v>
      </c>
      <c r="O17" s="22">
        <v>0</v>
      </c>
      <c r="P17" s="20">
        <f t="shared" si="0"/>
        <v>0</v>
      </c>
      <c r="Q17" s="21"/>
      <c r="R17" s="21"/>
      <c r="S17" s="21"/>
      <c r="T17" s="21"/>
      <c r="U17" s="21"/>
    </row>
    <row r="18" spans="1:21" ht="105.6" customHeight="1">
      <c r="A18" s="13" t="s">
        <v>40</v>
      </c>
      <c r="B18" s="14" t="s">
        <v>123</v>
      </c>
      <c r="C18" s="14"/>
      <c r="D18" s="17" t="s">
        <v>124</v>
      </c>
      <c r="E18" s="17" t="s">
        <v>125</v>
      </c>
      <c r="F18" s="23" t="s">
        <v>64</v>
      </c>
      <c r="G18" s="16">
        <v>9</v>
      </c>
      <c r="H18" s="17" t="s">
        <v>19</v>
      </c>
      <c r="I18" s="17" t="s">
        <v>5</v>
      </c>
      <c r="J18" s="22">
        <v>0</v>
      </c>
      <c r="K18" s="22">
        <v>0</v>
      </c>
      <c r="L18" s="22">
        <v>0</v>
      </c>
      <c r="M18" s="22">
        <v>0</v>
      </c>
      <c r="N18" s="22">
        <v>0</v>
      </c>
      <c r="O18" s="22">
        <v>0</v>
      </c>
      <c r="P18" s="20">
        <f t="shared" si="0"/>
        <v>0</v>
      </c>
      <c r="Q18" s="21"/>
      <c r="R18" s="21"/>
      <c r="S18" s="21"/>
      <c r="T18" s="21"/>
      <c r="U18" s="21"/>
    </row>
    <row r="19" spans="1:21" ht="117.6" customHeight="1">
      <c r="A19" s="13" t="s">
        <v>41</v>
      </c>
      <c r="B19" s="14" t="s">
        <v>123</v>
      </c>
      <c r="C19" s="14"/>
      <c r="D19" s="17" t="s">
        <v>124</v>
      </c>
      <c r="E19" s="17" t="s">
        <v>126</v>
      </c>
      <c r="F19" s="15" t="s">
        <v>62</v>
      </c>
      <c r="G19" s="16">
        <v>9</v>
      </c>
      <c r="H19" s="17" t="s">
        <v>16</v>
      </c>
      <c r="I19" s="17" t="s">
        <v>5</v>
      </c>
      <c r="J19" s="22">
        <v>0</v>
      </c>
      <c r="K19" s="22">
        <v>0</v>
      </c>
      <c r="L19" s="22">
        <v>0</v>
      </c>
      <c r="M19" s="22">
        <v>0</v>
      </c>
      <c r="N19" s="22">
        <v>0</v>
      </c>
      <c r="O19" s="22">
        <v>0</v>
      </c>
      <c r="P19" s="20">
        <f t="shared" si="0"/>
        <v>0</v>
      </c>
      <c r="Q19" s="21"/>
      <c r="R19" s="21"/>
      <c r="S19" s="21"/>
      <c r="T19" s="21"/>
      <c r="U19" s="21"/>
    </row>
    <row r="20" spans="1:21" ht="159" customHeight="1">
      <c r="A20" s="13" t="s">
        <v>42</v>
      </c>
      <c r="B20" s="14" t="s">
        <v>123</v>
      </c>
      <c r="C20" s="14"/>
      <c r="D20" s="17" t="s">
        <v>124</v>
      </c>
      <c r="E20" s="17" t="s">
        <v>127</v>
      </c>
      <c r="F20" s="15" t="s">
        <v>62</v>
      </c>
      <c r="G20" s="16">
        <v>9</v>
      </c>
      <c r="H20" s="17" t="s">
        <v>16</v>
      </c>
      <c r="I20" s="17" t="s">
        <v>5</v>
      </c>
      <c r="J20" s="22">
        <v>0</v>
      </c>
      <c r="K20" s="22">
        <v>0</v>
      </c>
      <c r="L20" s="22">
        <v>0</v>
      </c>
      <c r="M20" s="22">
        <v>0</v>
      </c>
      <c r="N20" s="22">
        <v>0</v>
      </c>
      <c r="O20" s="22">
        <v>0</v>
      </c>
      <c r="P20" s="20">
        <f t="shared" si="0"/>
        <v>0</v>
      </c>
      <c r="Q20" s="21"/>
      <c r="R20" s="21"/>
      <c r="S20" s="21"/>
      <c r="T20" s="21"/>
      <c r="U20" s="21"/>
    </row>
    <row r="21" spans="1:21" ht="164.45" customHeight="1">
      <c r="A21" s="13" t="s">
        <v>43</v>
      </c>
      <c r="B21" s="14" t="s">
        <v>123</v>
      </c>
      <c r="C21" s="14"/>
      <c r="D21" s="17" t="s">
        <v>124</v>
      </c>
      <c r="E21" s="17" t="s">
        <v>128</v>
      </c>
      <c r="F21" s="23" t="s">
        <v>129</v>
      </c>
      <c r="G21" s="16">
        <v>9</v>
      </c>
      <c r="H21" s="17" t="s">
        <v>6</v>
      </c>
      <c r="I21" s="17" t="s">
        <v>5</v>
      </c>
      <c r="J21" s="22">
        <v>0</v>
      </c>
      <c r="K21" s="22">
        <v>0</v>
      </c>
      <c r="L21" s="22">
        <v>0</v>
      </c>
      <c r="M21" s="22">
        <v>0</v>
      </c>
      <c r="N21" s="22">
        <v>0</v>
      </c>
      <c r="O21" s="22">
        <v>0</v>
      </c>
      <c r="P21" s="20">
        <f t="shared" si="0"/>
        <v>0</v>
      </c>
      <c r="Q21" s="21"/>
      <c r="R21" s="21"/>
      <c r="S21" s="21"/>
      <c r="T21" s="21"/>
      <c r="U21" s="21"/>
    </row>
    <row r="22" spans="1:21" ht="165.6" customHeight="1">
      <c r="A22" s="13" t="s">
        <v>44</v>
      </c>
      <c r="B22" s="14" t="s">
        <v>130</v>
      </c>
      <c r="C22" s="14"/>
      <c r="D22" s="17" t="s">
        <v>131</v>
      </c>
      <c r="E22" s="17" t="s">
        <v>132</v>
      </c>
      <c r="F22" s="23" t="s">
        <v>133</v>
      </c>
      <c r="G22" s="16">
        <v>10</v>
      </c>
      <c r="H22" s="17" t="s">
        <v>16</v>
      </c>
      <c r="I22" s="17" t="s">
        <v>5</v>
      </c>
      <c r="J22" s="22">
        <v>0</v>
      </c>
      <c r="K22" s="22">
        <v>0</v>
      </c>
      <c r="L22" s="22">
        <v>0</v>
      </c>
      <c r="M22" s="22">
        <v>0</v>
      </c>
      <c r="N22" s="22">
        <v>0</v>
      </c>
      <c r="O22" s="22">
        <v>0</v>
      </c>
      <c r="P22" s="20">
        <f t="shared" si="0"/>
        <v>0</v>
      </c>
      <c r="Q22" s="21"/>
      <c r="R22" s="21"/>
      <c r="S22" s="21"/>
      <c r="T22" s="21"/>
      <c r="U22" s="21"/>
    </row>
    <row r="23" spans="1:21" ht="148.9" customHeight="1">
      <c r="A23" s="13" t="s">
        <v>45</v>
      </c>
      <c r="B23" s="14" t="s">
        <v>134</v>
      </c>
      <c r="C23" s="14"/>
      <c r="D23" s="17" t="s">
        <v>135</v>
      </c>
      <c r="E23" s="17" t="s">
        <v>70</v>
      </c>
      <c r="F23" s="23" t="s">
        <v>71</v>
      </c>
      <c r="G23" s="16">
        <v>11</v>
      </c>
      <c r="H23" s="17" t="s">
        <v>17</v>
      </c>
      <c r="I23" s="17" t="s">
        <v>5</v>
      </c>
      <c r="J23" s="22">
        <v>0</v>
      </c>
      <c r="K23" s="22">
        <v>0</v>
      </c>
      <c r="L23" s="22">
        <v>0</v>
      </c>
      <c r="M23" s="22">
        <v>0</v>
      </c>
      <c r="N23" s="22">
        <v>0</v>
      </c>
      <c r="O23" s="22">
        <v>0</v>
      </c>
      <c r="P23" s="20">
        <f t="shared" si="0"/>
        <v>0</v>
      </c>
      <c r="Q23" s="21"/>
      <c r="R23" s="21"/>
      <c r="S23" s="21"/>
      <c r="T23" s="21"/>
      <c r="U23" s="21"/>
    </row>
    <row r="24" spans="1:21" ht="234.6" customHeight="1">
      <c r="A24" s="13" t="s">
        <v>46</v>
      </c>
      <c r="B24" s="14" t="s">
        <v>134</v>
      </c>
      <c r="C24" s="14"/>
      <c r="D24" s="17" t="s">
        <v>135</v>
      </c>
      <c r="E24" s="24" t="s">
        <v>136</v>
      </c>
      <c r="F24" s="23" t="s">
        <v>62</v>
      </c>
      <c r="G24" s="16">
        <v>11</v>
      </c>
      <c r="H24" s="17" t="s">
        <v>17</v>
      </c>
      <c r="I24" s="17" t="s">
        <v>5</v>
      </c>
      <c r="J24" s="22">
        <v>0</v>
      </c>
      <c r="K24" s="22">
        <v>0</v>
      </c>
      <c r="L24" s="22">
        <v>0</v>
      </c>
      <c r="M24" s="22">
        <v>0</v>
      </c>
      <c r="N24" s="22">
        <v>0</v>
      </c>
      <c r="O24" s="22">
        <v>0</v>
      </c>
      <c r="P24" s="20">
        <f t="shared" si="0"/>
        <v>0</v>
      </c>
      <c r="Q24" s="21"/>
      <c r="R24" s="21"/>
      <c r="S24" s="21"/>
      <c r="T24" s="21"/>
      <c r="U24" s="21"/>
    </row>
    <row r="25" spans="1:21" ht="163.9" customHeight="1">
      <c r="A25" s="13" t="s">
        <v>47</v>
      </c>
      <c r="B25" s="25" t="s">
        <v>137</v>
      </c>
      <c r="C25" s="25"/>
      <c r="D25" s="24" t="s">
        <v>72</v>
      </c>
      <c r="E25" s="24" t="s">
        <v>138</v>
      </c>
      <c r="F25" s="23" t="s">
        <v>139</v>
      </c>
      <c r="G25" s="16">
        <v>12</v>
      </c>
      <c r="H25" s="17" t="s">
        <v>17</v>
      </c>
      <c r="I25" s="17" t="s">
        <v>5</v>
      </c>
      <c r="J25" s="22">
        <v>0</v>
      </c>
      <c r="K25" s="22">
        <v>0</v>
      </c>
      <c r="L25" s="22">
        <v>0</v>
      </c>
      <c r="M25" s="22">
        <v>0</v>
      </c>
      <c r="N25" s="22">
        <v>0</v>
      </c>
      <c r="O25" s="22">
        <v>0</v>
      </c>
      <c r="P25" s="20">
        <f t="shared" si="0"/>
        <v>0</v>
      </c>
      <c r="Q25" s="21"/>
      <c r="R25" s="21"/>
      <c r="S25" s="21"/>
      <c r="T25" s="21"/>
      <c r="U25" s="21"/>
    </row>
    <row r="26" spans="1:21" ht="159.6" customHeight="1">
      <c r="A26" s="13" t="s">
        <v>48</v>
      </c>
      <c r="B26" s="25" t="s">
        <v>137</v>
      </c>
      <c r="C26" s="25"/>
      <c r="D26" s="24" t="s">
        <v>72</v>
      </c>
      <c r="E26" s="17" t="s">
        <v>140</v>
      </c>
      <c r="F26" s="23" t="s">
        <v>62</v>
      </c>
      <c r="G26" s="16">
        <v>12</v>
      </c>
      <c r="H26" s="17" t="s">
        <v>17</v>
      </c>
      <c r="I26" s="17" t="s">
        <v>5</v>
      </c>
      <c r="J26" s="22">
        <v>0</v>
      </c>
      <c r="K26" s="22">
        <v>0</v>
      </c>
      <c r="L26" s="22">
        <v>0</v>
      </c>
      <c r="M26" s="22">
        <v>0</v>
      </c>
      <c r="N26" s="22">
        <v>0</v>
      </c>
      <c r="O26" s="22">
        <v>0</v>
      </c>
      <c r="P26" s="20">
        <f t="shared" si="0"/>
        <v>0</v>
      </c>
      <c r="Q26" s="21"/>
      <c r="R26" s="21"/>
      <c r="S26" s="21"/>
      <c r="T26" s="21"/>
      <c r="U26" s="21"/>
    </row>
    <row r="27" spans="1:21" ht="81" customHeight="1">
      <c r="A27" s="13" t="s">
        <v>49</v>
      </c>
      <c r="B27" s="25" t="s">
        <v>141</v>
      </c>
      <c r="C27" s="25"/>
      <c r="D27" s="24" t="s">
        <v>142</v>
      </c>
      <c r="E27" s="24" t="s">
        <v>143</v>
      </c>
      <c r="F27" s="23" t="s">
        <v>144</v>
      </c>
      <c r="G27" s="16">
        <v>13</v>
      </c>
      <c r="H27" s="17" t="s">
        <v>6</v>
      </c>
      <c r="I27" s="17" t="s">
        <v>5</v>
      </c>
      <c r="J27" s="22">
        <v>0</v>
      </c>
      <c r="K27" s="22">
        <v>0</v>
      </c>
      <c r="L27" s="22">
        <v>0</v>
      </c>
      <c r="M27" s="22">
        <v>0</v>
      </c>
      <c r="N27" s="22">
        <v>0</v>
      </c>
      <c r="O27" s="22">
        <v>0</v>
      </c>
      <c r="P27" s="20">
        <f t="shared" si="0"/>
        <v>0</v>
      </c>
      <c r="Q27" s="21"/>
      <c r="R27" s="21"/>
      <c r="S27" s="21"/>
      <c r="T27" s="21"/>
      <c r="U27" s="21"/>
    </row>
    <row r="28" spans="1:21" ht="211.9" customHeight="1">
      <c r="A28" s="13" t="s">
        <v>50</v>
      </c>
      <c r="B28" s="25" t="s">
        <v>141</v>
      </c>
      <c r="C28" s="25"/>
      <c r="D28" s="24" t="s">
        <v>142</v>
      </c>
      <c r="E28" s="24" t="s">
        <v>74</v>
      </c>
      <c r="F28" s="23" t="s">
        <v>145</v>
      </c>
      <c r="G28" s="16">
        <v>13</v>
      </c>
      <c r="H28" s="17" t="s">
        <v>6</v>
      </c>
      <c r="I28" s="17" t="s">
        <v>4</v>
      </c>
      <c r="J28" s="22">
        <f>ASSUMPTIONS!C6/2</f>
        <v>17550000</v>
      </c>
      <c r="K28" s="22">
        <f>ASSUMPTIONS!C6/2</f>
        <v>17550000</v>
      </c>
      <c r="L28" s="22">
        <v>0</v>
      </c>
      <c r="M28" s="22">
        <v>0</v>
      </c>
      <c r="N28" s="22">
        <v>0</v>
      </c>
      <c r="O28" s="22">
        <v>0</v>
      </c>
      <c r="P28" s="20">
        <f t="shared" si="0"/>
        <v>35100000</v>
      </c>
      <c r="Q28" s="21"/>
      <c r="R28" s="21"/>
      <c r="S28" s="21"/>
      <c r="T28" s="21"/>
      <c r="U28" s="21"/>
    </row>
    <row r="29" spans="1:21" ht="127.15" customHeight="1">
      <c r="A29" s="13" t="s">
        <v>51</v>
      </c>
      <c r="B29" s="25" t="s">
        <v>75</v>
      </c>
      <c r="C29" s="25"/>
      <c r="D29" s="24" t="s">
        <v>146</v>
      </c>
      <c r="E29" s="24" t="s">
        <v>147</v>
      </c>
      <c r="F29" s="23" t="s">
        <v>144</v>
      </c>
      <c r="G29" s="16">
        <v>14</v>
      </c>
      <c r="H29" s="17" t="s">
        <v>19</v>
      </c>
      <c r="I29" s="17" t="s">
        <v>5</v>
      </c>
      <c r="J29" s="22">
        <v>0</v>
      </c>
      <c r="K29" s="22">
        <v>0</v>
      </c>
      <c r="L29" s="22">
        <v>0</v>
      </c>
      <c r="M29" s="22">
        <v>0</v>
      </c>
      <c r="N29" s="22">
        <v>0</v>
      </c>
      <c r="O29" s="22">
        <v>0</v>
      </c>
      <c r="P29" s="20">
        <f t="shared" si="0"/>
        <v>0</v>
      </c>
      <c r="Q29" s="21"/>
      <c r="R29" s="21"/>
      <c r="S29" s="21"/>
      <c r="T29" s="21"/>
      <c r="U29" s="21"/>
    </row>
    <row r="30" spans="1:21" ht="120" customHeight="1">
      <c r="A30" s="13" t="s">
        <v>52</v>
      </c>
      <c r="B30" s="25" t="s">
        <v>75</v>
      </c>
      <c r="C30" s="25"/>
      <c r="D30" s="24" t="s">
        <v>146</v>
      </c>
      <c r="E30" s="24" t="s">
        <v>148</v>
      </c>
      <c r="F30" s="23" t="s">
        <v>149</v>
      </c>
      <c r="G30" s="16">
        <v>14</v>
      </c>
      <c r="H30" s="17" t="s">
        <v>19</v>
      </c>
      <c r="I30" s="17" t="s">
        <v>5</v>
      </c>
      <c r="J30" s="22">
        <v>0</v>
      </c>
      <c r="K30" s="22">
        <v>0</v>
      </c>
      <c r="L30" s="22">
        <v>0</v>
      </c>
      <c r="M30" s="22">
        <v>0</v>
      </c>
      <c r="N30" s="22">
        <v>0</v>
      </c>
      <c r="O30" s="22">
        <v>0</v>
      </c>
      <c r="P30" s="20">
        <f t="shared" si="0"/>
        <v>0</v>
      </c>
      <c r="Q30" s="21"/>
      <c r="R30" s="21"/>
      <c r="S30" s="21"/>
      <c r="T30" s="21"/>
      <c r="U30" s="21"/>
    </row>
    <row r="31" spans="1:21" ht="120" customHeight="1">
      <c r="A31" s="13" t="s">
        <v>53</v>
      </c>
      <c r="B31" s="25" t="s">
        <v>150</v>
      </c>
      <c r="C31" s="25"/>
      <c r="D31" s="24" t="s">
        <v>76</v>
      </c>
      <c r="E31" s="24" t="s">
        <v>151</v>
      </c>
      <c r="F31" s="23" t="s">
        <v>62</v>
      </c>
      <c r="G31" s="16">
        <v>15</v>
      </c>
      <c r="H31" s="17" t="s">
        <v>14</v>
      </c>
      <c r="I31" s="17" t="s">
        <v>4</v>
      </c>
      <c r="J31" s="22">
        <f>ASSUMPTIONS!C17/2</f>
        <v>2750000</v>
      </c>
      <c r="K31" s="22">
        <f>ASSUMPTIONS!C17/2</f>
        <v>2750000</v>
      </c>
      <c r="L31" s="22"/>
      <c r="M31" s="22"/>
      <c r="N31" s="22"/>
      <c r="O31" s="22"/>
      <c r="P31" s="20">
        <f t="shared" si="0"/>
        <v>5500000</v>
      </c>
      <c r="Q31" s="21"/>
      <c r="R31" s="21"/>
      <c r="S31" s="21"/>
      <c r="T31" s="21"/>
      <c r="U31" s="21"/>
    </row>
    <row r="32" spans="1:21" ht="155.44999999999999" customHeight="1">
      <c r="A32" s="13" t="s">
        <v>54</v>
      </c>
      <c r="B32" s="25" t="s">
        <v>152</v>
      </c>
      <c r="C32" s="25"/>
      <c r="D32" s="24" t="s">
        <v>153</v>
      </c>
      <c r="E32" s="24" t="s">
        <v>154</v>
      </c>
      <c r="F32" s="23" t="s">
        <v>62</v>
      </c>
      <c r="G32" s="16">
        <v>16</v>
      </c>
      <c r="H32" s="17" t="s">
        <v>16</v>
      </c>
      <c r="I32" s="17" t="s">
        <v>5</v>
      </c>
      <c r="J32" s="22">
        <v>0</v>
      </c>
      <c r="K32" s="22">
        <v>0</v>
      </c>
      <c r="L32" s="22">
        <v>0</v>
      </c>
      <c r="M32" s="22">
        <v>0</v>
      </c>
      <c r="N32" s="22">
        <v>0</v>
      </c>
      <c r="O32" s="22">
        <v>0</v>
      </c>
      <c r="P32" s="20">
        <f t="shared" si="0"/>
        <v>0</v>
      </c>
      <c r="Q32" s="21"/>
      <c r="R32" s="21"/>
      <c r="S32" s="21"/>
      <c r="T32" s="21"/>
      <c r="U32" s="21"/>
    </row>
    <row r="33" spans="1:21" ht="198" customHeight="1">
      <c r="A33" s="13" t="s">
        <v>55</v>
      </c>
      <c r="B33" s="25" t="s">
        <v>63</v>
      </c>
      <c r="C33" s="25"/>
      <c r="D33" s="24" t="s">
        <v>155</v>
      </c>
      <c r="E33" s="24" t="s">
        <v>156</v>
      </c>
      <c r="F33" s="23" t="s">
        <v>62</v>
      </c>
      <c r="G33" s="16">
        <v>17</v>
      </c>
      <c r="H33" s="17" t="s">
        <v>16</v>
      </c>
      <c r="I33" s="17" t="s">
        <v>5</v>
      </c>
      <c r="J33" s="26">
        <v>0</v>
      </c>
      <c r="K33" s="26">
        <v>0</v>
      </c>
      <c r="L33" s="26">
        <v>0</v>
      </c>
      <c r="M33" s="26">
        <v>0</v>
      </c>
      <c r="N33" s="26">
        <v>0</v>
      </c>
      <c r="O33" s="26">
        <v>0</v>
      </c>
      <c r="P33" s="20">
        <f t="shared" si="0"/>
        <v>0</v>
      </c>
      <c r="Q33" s="21"/>
      <c r="R33" s="21"/>
      <c r="S33" s="21"/>
      <c r="T33" s="21"/>
      <c r="U33" s="21"/>
    </row>
    <row r="34" spans="1:21" ht="93" customHeight="1">
      <c r="A34" s="13" t="s">
        <v>56</v>
      </c>
      <c r="B34" s="25" t="s">
        <v>157</v>
      </c>
      <c r="C34" s="25"/>
      <c r="D34" s="24" t="s">
        <v>158</v>
      </c>
      <c r="E34" s="24" t="s">
        <v>159</v>
      </c>
      <c r="F34" s="23" t="s">
        <v>160</v>
      </c>
      <c r="G34" s="16">
        <v>18</v>
      </c>
      <c r="H34" s="17" t="s">
        <v>16</v>
      </c>
      <c r="I34" s="17" t="s">
        <v>5</v>
      </c>
      <c r="J34" s="26">
        <v>0</v>
      </c>
      <c r="K34" s="26">
        <v>0</v>
      </c>
      <c r="L34" s="26">
        <v>0</v>
      </c>
      <c r="M34" s="26">
        <v>0</v>
      </c>
      <c r="N34" s="26">
        <v>0</v>
      </c>
      <c r="O34" s="26">
        <v>0</v>
      </c>
      <c r="P34" s="20">
        <f t="shared" si="0"/>
        <v>0</v>
      </c>
      <c r="Q34" s="21"/>
      <c r="R34" s="21"/>
      <c r="S34" s="21"/>
      <c r="T34" s="21"/>
      <c r="U34" s="21"/>
    </row>
    <row r="35" spans="1:21" ht="82.15" customHeight="1">
      <c r="A35" s="13" t="s">
        <v>57</v>
      </c>
      <c r="B35" s="25" t="s">
        <v>161</v>
      </c>
      <c r="C35" s="25"/>
      <c r="D35" s="24" t="s">
        <v>162</v>
      </c>
      <c r="E35" s="24" t="s">
        <v>163</v>
      </c>
      <c r="F35" s="23" t="s">
        <v>64</v>
      </c>
      <c r="G35" s="16">
        <v>19</v>
      </c>
      <c r="H35" s="17" t="s">
        <v>17</v>
      </c>
      <c r="I35" s="17" t="s">
        <v>5</v>
      </c>
      <c r="J35" s="26">
        <v>0</v>
      </c>
      <c r="K35" s="26">
        <v>0</v>
      </c>
      <c r="L35" s="26">
        <v>0</v>
      </c>
      <c r="M35" s="26">
        <v>0</v>
      </c>
      <c r="N35" s="26">
        <v>0</v>
      </c>
      <c r="O35" s="26">
        <v>0</v>
      </c>
      <c r="P35" s="20">
        <f t="shared" si="0"/>
        <v>0</v>
      </c>
      <c r="Q35" s="21"/>
      <c r="R35" s="21"/>
      <c r="S35" s="21"/>
      <c r="T35" s="21"/>
      <c r="U35" s="21"/>
    </row>
    <row r="36" spans="1:21" ht="121.9" customHeight="1">
      <c r="A36" s="13" t="s">
        <v>78</v>
      </c>
      <c r="B36" s="25" t="s">
        <v>164</v>
      </c>
      <c r="C36" s="25"/>
      <c r="D36" s="24" t="s">
        <v>165</v>
      </c>
      <c r="E36" s="24" t="s">
        <v>166</v>
      </c>
      <c r="F36" s="23" t="s">
        <v>167</v>
      </c>
      <c r="G36" s="16">
        <v>20</v>
      </c>
      <c r="H36" s="17" t="s">
        <v>6</v>
      </c>
      <c r="I36" s="17" t="s">
        <v>5</v>
      </c>
      <c r="J36" s="26">
        <v>0</v>
      </c>
      <c r="K36" s="26">
        <v>0</v>
      </c>
      <c r="L36" s="26">
        <v>0</v>
      </c>
      <c r="M36" s="26">
        <v>0</v>
      </c>
      <c r="N36" s="26">
        <v>0</v>
      </c>
      <c r="O36" s="26">
        <v>0</v>
      </c>
      <c r="P36" s="20">
        <f t="shared" si="0"/>
        <v>0</v>
      </c>
      <c r="Q36" s="21"/>
      <c r="R36" s="21"/>
      <c r="S36" s="21"/>
      <c r="T36" s="21"/>
      <c r="U36" s="21"/>
    </row>
    <row r="37" spans="1:21" ht="98.45" customHeight="1">
      <c r="A37" s="13" t="s">
        <v>79</v>
      </c>
      <c r="B37" s="25" t="s">
        <v>69</v>
      </c>
      <c r="C37" s="25"/>
      <c r="D37" s="24" t="s">
        <v>170</v>
      </c>
      <c r="E37" s="24" t="s">
        <v>168</v>
      </c>
      <c r="F37" s="23" t="s">
        <v>167</v>
      </c>
      <c r="G37" s="16">
        <v>21</v>
      </c>
      <c r="H37" s="17" t="s">
        <v>6</v>
      </c>
      <c r="I37" s="17" t="s">
        <v>5</v>
      </c>
      <c r="J37" s="26">
        <v>0</v>
      </c>
      <c r="K37" s="26">
        <v>0</v>
      </c>
      <c r="L37" s="26">
        <v>0</v>
      </c>
      <c r="M37" s="26">
        <v>0</v>
      </c>
      <c r="N37" s="26">
        <v>0</v>
      </c>
      <c r="O37" s="26">
        <v>0</v>
      </c>
      <c r="P37" s="20">
        <f t="shared" si="0"/>
        <v>0</v>
      </c>
      <c r="Q37" s="21"/>
      <c r="R37" s="21"/>
      <c r="S37" s="21"/>
      <c r="T37" s="21"/>
      <c r="U37" s="21"/>
    </row>
    <row r="38" spans="1:21" ht="104.45" customHeight="1">
      <c r="A38" s="13" t="s">
        <v>80</v>
      </c>
      <c r="B38" s="25" t="s">
        <v>69</v>
      </c>
      <c r="C38" s="25"/>
      <c r="D38" s="24" t="s">
        <v>169</v>
      </c>
      <c r="E38" s="24" t="s">
        <v>171</v>
      </c>
      <c r="F38" s="23" t="s">
        <v>167</v>
      </c>
      <c r="G38" s="16">
        <v>21</v>
      </c>
      <c r="H38" s="17" t="s">
        <v>17</v>
      </c>
      <c r="I38" s="17" t="s">
        <v>5</v>
      </c>
      <c r="J38" s="26">
        <v>0</v>
      </c>
      <c r="K38" s="26">
        <v>0</v>
      </c>
      <c r="L38" s="26">
        <v>0</v>
      </c>
      <c r="M38" s="26">
        <v>0</v>
      </c>
      <c r="N38" s="26">
        <v>0</v>
      </c>
      <c r="O38" s="26">
        <v>0</v>
      </c>
      <c r="P38" s="20">
        <f t="shared" si="0"/>
        <v>0</v>
      </c>
      <c r="Q38" s="21"/>
      <c r="R38" s="21"/>
      <c r="S38" s="21"/>
      <c r="T38" s="21"/>
      <c r="U38" s="21"/>
    </row>
    <row r="39" spans="1:21" ht="79.150000000000006" customHeight="1">
      <c r="A39" s="13" t="s">
        <v>81</v>
      </c>
      <c r="B39" s="25" t="s">
        <v>172</v>
      </c>
      <c r="C39" s="25"/>
      <c r="D39" s="24" t="s">
        <v>173</v>
      </c>
      <c r="E39" s="24" t="s">
        <v>174</v>
      </c>
      <c r="F39" s="23" t="s">
        <v>139</v>
      </c>
      <c r="G39" s="16">
        <v>22</v>
      </c>
      <c r="H39" s="17" t="s">
        <v>16</v>
      </c>
      <c r="I39" s="17" t="s">
        <v>5</v>
      </c>
      <c r="J39" s="26">
        <v>0</v>
      </c>
      <c r="K39" s="26">
        <v>0</v>
      </c>
      <c r="L39" s="26">
        <v>0</v>
      </c>
      <c r="M39" s="26">
        <v>0</v>
      </c>
      <c r="N39" s="26">
        <v>0</v>
      </c>
      <c r="O39" s="26">
        <v>0</v>
      </c>
      <c r="P39" s="20">
        <f t="shared" si="0"/>
        <v>0</v>
      </c>
      <c r="Q39" s="21"/>
      <c r="R39" s="21"/>
      <c r="S39" s="21"/>
      <c r="T39" s="21"/>
      <c r="U39" s="21"/>
    </row>
    <row r="40" spans="1:21" ht="98.45" customHeight="1">
      <c r="A40" s="13" t="s">
        <v>82</v>
      </c>
      <c r="B40" s="25" t="s">
        <v>175</v>
      </c>
      <c r="C40" s="25"/>
      <c r="D40" s="24" t="s">
        <v>77</v>
      </c>
      <c r="E40" s="24" t="s">
        <v>176</v>
      </c>
      <c r="F40" s="23" t="s">
        <v>62</v>
      </c>
      <c r="G40" s="16">
        <v>23</v>
      </c>
      <c r="H40" s="17" t="s">
        <v>16</v>
      </c>
      <c r="I40" s="17" t="s">
        <v>5</v>
      </c>
      <c r="J40" s="26">
        <v>0</v>
      </c>
      <c r="K40" s="26">
        <v>0</v>
      </c>
      <c r="L40" s="26">
        <v>0</v>
      </c>
      <c r="M40" s="26">
        <v>0</v>
      </c>
      <c r="N40" s="26">
        <v>0</v>
      </c>
      <c r="O40" s="26">
        <v>0</v>
      </c>
      <c r="P40" s="20">
        <f t="shared" si="0"/>
        <v>0</v>
      </c>
      <c r="Q40" s="21"/>
      <c r="R40" s="21"/>
      <c r="S40" s="21"/>
      <c r="T40" s="21"/>
      <c r="U40" s="21"/>
    </row>
    <row r="41" spans="1:21" ht="130.15" customHeight="1">
      <c r="A41" s="13" t="s">
        <v>83</v>
      </c>
      <c r="B41" s="25" t="s">
        <v>175</v>
      </c>
      <c r="C41" s="25"/>
      <c r="D41" s="24" t="s">
        <v>77</v>
      </c>
      <c r="E41" s="24" t="s">
        <v>198</v>
      </c>
      <c r="F41" s="23" t="s">
        <v>177</v>
      </c>
      <c r="G41" s="16">
        <v>23</v>
      </c>
      <c r="H41" s="17" t="s">
        <v>18</v>
      </c>
      <c r="I41" s="17" t="s">
        <v>4</v>
      </c>
      <c r="J41" s="26">
        <f>ASSUMPTIONS!C24/2</f>
        <v>14750000</v>
      </c>
      <c r="K41" s="26">
        <f>ASSUMPTIONS!C24/2</f>
        <v>14750000</v>
      </c>
      <c r="L41" s="26">
        <v>0</v>
      </c>
      <c r="M41" s="26">
        <v>0</v>
      </c>
      <c r="N41" s="26">
        <v>0</v>
      </c>
      <c r="O41" s="26">
        <v>0</v>
      </c>
      <c r="P41" s="20">
        <f t="shared" si="0"/>
        <v>29500000</v>
      </c>
      <c r="Q41" s="27"/>
      <c r="R41" s="21"/>
      <c r="S41" s="21"/>
      <c r="T41" s="21"/>
      <c r="U41" s="21"/>
    </row>
    <row r="42" spans="1:21" ht="79.150000000000006" customHeight="1">
      <c r="A42" s="13" t="s">
        <v>84</v>
      </c>
      <c r="B42" s="25" t="s">
        <v>175</v>
      </c>
      <c r="C42" s="25"/>
      <c r="D42" s="24" t="s">
        <v>77</v>
      </c>
      <c r="E42" s="24" t="s">
        <v>184</v>
      </c>
      <c r="F42" s="23" t="s">
        <v>62</v>
      </c>
      <c r="G42" s="16">
        <v>23</v>
      </c>
      <c r="H42" s="17" t="s">
        <v>17</v>
      </c>
      <c r="I42" s="17" t="s">
        <v>5</v>
      </c>
      <c r="J42" s="26">
        <v>0</v>
      </c>
      <c r="K42" s="26">
        <v>0</v>
      </c>
      <c r="L42" s="26">
        <v>0</v>
      </c>
      <c r="M42" s="26">
        <v>0</v>
      </c>
      <c r="N42" s="26">
        <v>0</v>
      </c>
      <c r="O42" s="26">
        <v>0</v>
      </c>
      <c r="P42" s="20">
        <f t="shared" ref="P42:P49" si="1">SUM(J42:O42)</f>
        <v>0</v>
      </c>
      <c r="Q42" s="21"/>
      <c r="R42" s="21"/>
      <c r="S42" s="21"/>
      <c r="T42" s="21"/>
      <c r="U42" s="21"/>
    </row>
    <row r="43" spans="1:21" ht="98.45" customHeight="1">
      <c r="A43" s="13" t="s">
        <v>85</v>
      </c>
      <c r="B43" s="25" t="s">
        <v>185</v>
      </c>
      <c r="C43" s="25"/>
      <c r="D43" s="24" t="s">
        <v>86</v>
      </c>
      <c r="E43" s="24" t="s">
        <v>87</v>
      </c>
      <c r="F43" s="23" t="s">
        <v>186</v>
      </c>
      <c r="G43" s="16">
        <v>24</v>
      </c>
      <c r="H43" s="17" t="s">
        <v>17</v>
      </c>
      <c r="I43" s="17" t="s">
        <v>5</v>
      </c>
      <c r="J43" s="26">
        <v>0</v>
      </c>
      <c r="K43" s="26">
        <v>0</v>
      </c>
      <c r="L43" s="26">
        <v>0</v>
      </c>
      <c r="M43" s="26">
        <v>0</v>
      </c>
      <c r="N43" s="26">
        <v>0</v>
      </c>
      <c r="O43" s="26">
        <v>0</v>
      </c>
      <c r="P43" s="20">
        <f t="shared" si="1"/>
        <v>0</v>
      </c>
      <c r="Q43" s="21"/>
      <c r="R43" s="21"/>
      <c r="S43" s="21"/>
      <c r="T43" s="21"/>
      <c r="U43" s="21"/>
    </row>
    <row r="44" spans="1:21" ht="57" customHeight="1">
      <c r="A44" s="13" t="s">
        <v>178</v>
      </c>
      <c r="B44" s="25" t="s">
        <v>88</v>
      </c>
      <c r="C44" s="25"/>
      <c r="D44" s="24" t="s">
        <v>187</v>
      </c>
      <c r="E44" s="24" t="s">
        <v>89</v>
      </c>
      <c r="F44" s="23" t="s">
        <v>62</v>
      </c>
      <c r="G44" s="16">
        <v>25</v>
      </c>
      <c r="H44" s="17" t="s">
        <v>18</v>
      </c>
      <c r="I44" s="17" t="s">
        <v>4</v>
      </c>
      <c r="J44" s="26">
        <v>0</v>
      </c>
      <c r="K44" s="26">
        <f>ASSUMPTIONS!C30</f>
        <v>20000000</v>
      </c>
      <c r="L44" s="26">
        <v>0</v>
      </c>
      <c r="M44" s="26">
        <v>0</v>
      </c>
      <c r="N44" s="26">
        <v>0</v>
      </c>
      <c r="O44" s="26">
        <v>0</v>
      </c>
      <c r="P44" s="20">
        <f t="shared" si="1"/>
        <v>20000000</v>
      </c>
      <c r="Q44" s="21"/>
      <c r="R44" s="21"/>
      <c r="S44" s="21"/>
      <c r="T44" s="21"/>
      <c r="U44" s="21"/>
    </row>
    <row r="45" spans="1:21" ht="98.45" customHeight="1">
      <c r="A45" s="13" t="s">
        <v>179</v>
      </c>
      <c r="B45" s="25" t="s">
        <v>90</v>
      </c>
      <c r="C45" s="25"/>
      <c r="D45" s="24" t="s">
        <v>188</v>
      </c>
      <c r="E45" s="24" t="s">
        <v>91</v>
      </c>
      <c r="F45" s="23" t="s">
        <v>62</v>
      </c>
      <c r="G45" s="16">
        <v>26</v>
      </c>
      <c r="H45" s="17" t="s">
        <v>17</v>
      </c>
      <c r="I45" s="17" t="s">
        <v>5</v>
      </c>
      <c r="J45" s="26">
        <v>0</v>
      </c>
      <c r="K45" s="26">
        <v>0</v>
      </c>
      <c r="L45" s="26">
        <v>0</v>
      </c>
      <c r="M45" s="26">
        <v>0</v>
      </c>
      <c r="N45" s="26">
        <v>0</v>
      </c>
      <c r="O45" s="26">
        <v>0</v>
      </c>
      <c r="P45" s="20">
        <f t="shared" si="1"/>
        <v>0</v>
      </c>
      <c r="Q45" s="21"/>
      <c r="R45" s="21"/>
      <c r="S45" s="21"/>
      <c r="T45" s="21"/>
      <c r="U45" s="21"/>
    </row>
    <row r="46" spans="1:21" ht="104.45" customHeight="1">
      <c r="A46" s="13" t="s">
        <v>180</v>
      </c>
      <c r="B46" s="25" t="s">
        <v>92</v>
      </c>
      <c r="C46" s="25"/>
      <c r="D46" s="24" t="s">
        <v>189</v>
      </c>
      <c r="E46" s="24" t="s">
        <v>190</v>
      </c>
      <c r="F46" s="23" t="s">
        <v>93</v>
      </c>
      <c r="G46" s="16">
        <v>27</v>
      </c>
      <c r="H46" s="17" t="s">
        <v>16</v>
      </c>
      <c r="I46" s="17" t="s">
        <v>5</v>
      </c>
      <c r="J46" s="26">
        <v>0</v>
      </c>
      <c r="K46" s="26">
        <v>0</v>
      </c>
      <c r="L46" s="26">
        <v>0</v>
      </c>
      <c r="M46" s="26">
        <v>0</v>
      </c>
      <c r="N46" s="26">
        <v>0</v>
      </c>
      <c r="O46" s="26">
        <v>0</v>
      </c>
      <c r="P46" s="20">
        <f t="shared" si="1"/>
        <v>0</v>
      </c>
      <c r="Q46" s="21"/>
      <c r="R46" s="21"/>
      <c r="S46" s="21"/>
      <c r="T46" s="21"/>
      <c r="U46" s="21"/>
    </row>
    <row r="47" spans="1:21" ht="232.9" customHeight="1">
      <c r="A47" s="13" t="s">
        <v>181</v>
      </c>
      <c r="B47" s="25" t="s">
        <v>191</v>
      </c>
      <c r="C47" s="25"/>
      <c r="D47" s="24" t="s">
        <v>192</v>
      </c>
      <c r="E47" s="24" t="s">
        <v>94</v>
      </c>
      <c r="F47" s="23" t="s">
        <v>62</v>
      </c>
      <c r="G47" s="16">
        <v>28</v>
      </c>
      <c r="H47" s="17" t="s">
        <v>17</v>
      </c>
      <c r="I47" s="17" t="s">
        <v>5</v>
      </c>
      <c r="J47" s="26">
        <v>0</v>
      </c>
      <c r="K47" s="26">
        <v>0</v>
      </c>
      <c r="L47" s="26">
        <v>0</v>
      </c>
      <c r="M47" s="26">
        <v>0</v>
      </c>
      <c r="N47" s="26">
        <v>0</v>
      </c>
      <c r="O47" s="26">
        <v>0</v>
      </c>
      <c r="P47" s="20">
        <f t="shared" si="1"/>
        <v>0</v>
      </c>
      <c r="Q47" s="21"/>
      <c r="R47" s="21"/>
      <c r="S47" s="21"/>
      <c r="T47" s="21"/>
      <c r="U47" s="21"/>
    </row>
    <row r="48" spans="1:21" ht="98.45" customHeight="1">
      <c r="A48" s="13" t="s">
        <v>182</v>
      </c>
      <c r="B48" s="25" t="s">
        <v>191</v>
      </c>
      <c r="C48" s="25"/>
      <c r="D48" s="24" t="s">
        <v>192</v>
      </c>
      <c r="E48" s="24" t="s">
        <v>193</v>
      </c>
      <c r="F48" s="23" t="s">
        <v>194</v>
      </c>
      <c r="G48" s="16">
        <v>28</v>
      </c>
      <c r="H48" s="17" t="s">
        <v>17</v>
      </c>
      <c r="I48" s="17" t="s">
        <v>5</v>
      </c>
      <c r="J48" s="26">
        <v>0</v>
      </c>
      <c r="K48" s="26">
        <v>0</v>
      </c>
      <c r="L48" s="26">
        <v>0</v>
      </c>
      <c r="M48" s="26">
        <v>0</v>
      </c>
      <c r="N48" s="26">
        <v>0</v>
      </c>
      <c r="O48" s="26">
        <v>0</v>
      </c>
      <c r="P48" s="20">
        <f t="shared" si="1"/>
        <v>0</v>
      </c>
      <c r="Q48" s="21"/>
      <c r="R48" s="21"/>
      <c r="S48" s="21"/>
      <c r="T48" s="21"/>
      <c r="U48" s="21"/>
    </row>
    <row r="49" spans="1:21" ht="91.9" customHeight="1">
      <c r="A49" s="13" t="s">
        <v>183</v>
      </c>
      <c r="B49" s="25" t="s">
        <v>95</v>
      </c>
      <c r="C49" s="25"/>
      <c r="D49" s="24" t="s">
        <v>195</v>
      </c>
      <c r="E49" s="24" t="s">
        <v>196</v>
      </c>
      <c r="F49" s="23" t="s">
        <v>197</v>
      </c>
      <c r="G49" s="16">
        <v>29</v>
      </c>
      <c r="H49" s="17" t="s">
        <v>17</v>
      </c>
      <c r="I49" s="17" t="s">
        <v>5</v>
      </c>
      <c r="J49" s="26">
        <v>0</v>
      </c>
      <c r="K49" s="26">
        <v>0</v>
      </c>
      <c r="L49" s="26">
        <v>0</v>
      </c>
      <c r="M49" s="26">
        <v>0</v>
      </c>
      <c r="N49" s="26">
        <v>0</v>
      </c>
      <c r="O49" s="26">
        <v>0</v>
      </c>
      <c r="P49" s="20">
        <f t="shared" si="1"/>
        <v>0</v>
      </c>
      <c r="Q49" s="21"/>
      <c r="R49" s="21"/>
      <c r="S49" s="21"/>
      <c r="T49" s="21"/>
      <c r="U49" s="21"/>
    </row>
    <row r="50" spans="1:21" s="34" customFormat="1" ht="21.75" thickBot="1">
      <c r="A50" s="28"/>
      <c r="B50" s="29" t="s">
        <v>24</v>
      </c>
      <c r="C50" s="29"/>
      <c r="D50" s="30"/>
      <c r="E50" s="30"/>
      <c r="F50" s="31"/>
      <c r="G50" s="31"/>
      <c r="H50" s="30"/>
      <c r="I50" s="30"/>
      <c r="J50" s="32">
        <f t="shared" ref="J50:P50" si="2">+SUM(J3:J49)</f>
        <v>35050000</v>
      </c>
      <c r="K50" s="32">
        <f t="shared" si="2"/>
        <v>55050000</v>
      </c>
      <c r="L50" s="32">
        <f t="shared" si="2"/>
        <v>0</v>
      </c>
      <c r="M50" s="32">
        <f t="shared" si="2"/>
        <v>0</v>
      </c>
      <c r="N50" s="32">
        <f t="shared" si="2"/>
        <v>0</v>
      </c>
      <c r="O50" s="32">
        <f t="shared" si="2"/>
        <v>0</v>
      </c>
      <c r="P50" s="33">
        <f t="shared" si="2"/>
        <v>90100000</v>
      </c>
    </row>
    <row r="51" spans="1:21" ht="21.75" thickTop="1"/>
  </sheetData>
  <autoFilter ref="B2:I50"/>
  <mergeCells count="3">
    <mergeCell ref="J1:K1"/>
    <mergeCell ref="L1:M1"/>
    <mergeCell ref="N1:O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A10"/>
  <sheetViews>
    <sheetView workbookViewId="0">
      <selection activeCell="A7" sqref="A7"/>
    </sheetView>
  </sheetViews>
  <sheetFormatPr defaultRowHeight="15"/>
  <cols>
    <col min="1" max="1" width="61" bestFit="1" customWidth="1"/>
  </cols>
  <sheetData>
    <row r="1" spans="1:1">
      <c r="A1" s="1" t="s">
        <v>16</v>
      </c>
    </row>
    <row r="2" spans="1:1">
      <c r="A2" s="1" t="s">
        <v>18</v>
      </c>
    </row>
    <row r="3" spans="1:1">
      <c r="A3" s="1" t="s">
        <v>6</v>
      </c>
    </row>
    <row r="4" spans="1:1">
      <c r="A4" s="1" t="s">
        <v>14</v>
      </c>
    </row>
    <row r="5" spans="1:1">
      <c r="A5" s="1" t="s">
        <v>17</v>
      </c>
    </row>
    <row r="6" spans="1:1">
      <c r="A6" s="1" t="s">
        <v>2</v>
      </c>
    </row>
    <row r="7" spans="1:1">
      <c r="A7" s="1" t="s">
        <v>19</v>
      </c>
    </row>
    <row r="8" spans="1:1">
      <c r="A8" s="1"/>
    </row>
    <row r="9" spans="1:1">
      <c r="A9" s="1"/>
    </row>
    <row r="10" spans="1:1">
      <c r="A1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ASSUMPTIONS</vt:lpstr>
      <vt:lpstr>EDU PROJECTIONS</vt:lpstr>
      <vt:lpstr>Types of Actions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2017-12-22T11:53:30Z</dcterms:modified>
</cp:coreProperties>
</file>