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3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99" i="1" l="1"/>
  <c r="G158" i="1" l="1"/>
  <c r="G157" i="1"/>
  <c r="F157" i="1"/>
  <c r="J136" i="1"/>
  <c r="G136" i="1"/>
  <c r="F131" i="1"/>
  <c r="F117" i="1"/>
  <c r="G110" i="1"/>
  <c r="F110" i="1"/>
  <c r="H72" i="1"/>
  <c r="G72" i="1"/>
  <c r="H33" i="1"/>
  <c r="G33" i="1"/>
  <c r="H25" i="1"/>
  <c r="G25" i="1"/>
  <c r="J8" i="1"/>
  <c r="H8" i="1"/>
  <c r="G8" i="1"/>
  <c r="H100" i="1"/>
  <c r="F100" i="1"/>
  <c r="G76" i="1"/>
  <c r="F76" i="1"/>
  <c r="H76" i="1" s="1"/>
  <c r="I76" i="1" s="1"/>
  <c r="J76" i="1" s="1"/>
  <c r="J72" i="1"/>
  <c r="J70" i="1"/>
  <c r="I72" i="1"/>
  <c r="F72" i="1"/>
  <c r="G68" i="1"/>
  <c r="F68" i="1"/>
  <c r="H68" i="1" s="1"/>
  <c r="I68" i="1" s="1"/>
  <c r="J68" i="1" s="1"/>
  <c r="H64" i="1"/>
  <c r="G64" i="1"/>
  <c r="J25" i="1"/>
  <c r="F25" i="1"/>
  <c r="I156" i="1" l="1"/>
  <c r="I154" i="1"/>
  <c r="J140" i="1"/>
  <c r="J157" i="1" s="1"/>
  <c r="H134" i="1"/>
  <c r="J127" i="1"/>
  <c r="J102" i="1"/>
  <c r="J110" i="1" s="1"/>
  <c r="I82" i="1"/>
  <c r="I84" i="1"/>
  <c r="J58" i="1"/>
  <c r="J57" i="1"/>
  <c r="J54" i="1"/>
  <c r="G12" i="1" l="1"/>
  <c r="H131" i="1" l="1"/>
  <c r="I136" i="1"/>
  <c r="F136" i="1"/>
  <c r="J130" i="1"/>
  <c r="J131" i="1" s="1"/>
  <c r="I141" i="1" l="1"/>
  <c r="J121" i="1" l="1"/>
  <c r="H117" i="1" l="1"/>
  <c r="F33" i="1"/>
  <c r="I150" i="1" l="1"/>
  <c r="J53" i="1"/>
  <c r="J64" i="1" s="1"/>
  <c r="J115" i="1" l="1"/>
  <c r="I131" i="1" l="1"/>
  <c r="I87" i="1"/>
  <c r="I19" i="1"/>
  <c r="I148" i="1" l="1"/>
  <c r="H157" i="1" l="1"/>
  <c r="I146" i="1"/>
  <c r="I145" i="1"/>
  <c r="H136" i="1"/>
  <c r="H158" i="1" s="1"/>
  <c r="I124" i="1"/>
  <c r="J124" i="1" s="1"/>
  <c r="F124" i="1"/>
  <c r="G124" i="1" s="1"/>
  <c r="H124" i="1" s="1"/>
  <c r="F121" i="1"/>
  <c r="G121" i="1" s="1"/>
  <c r="H121" i="1" s="1"/>
  <c r="I121" i="1"/>
  <c r="I114" i="1"/>
  <c r="I113" i="1"/>
  <c r="I112" i="1"/>
  <c r="I117" i="1" s="1"/>
  <c r="H110" i="1"/>
  <c r="I81" i="1"/>
  <c r="F55" i="1"/>
  <c r="F64" i="1" s="1"/>
  <c r="F158" i="1" s="1"/>
  <c r="I33" i="1"/>
  <c r="J28" i="1"/>
  <c r="I28" i="1"/>
  <c r="H28" i="1"/>
  <c r="G28" i="1"/>
  <c r="F28" i="1"/>
  <c r="H16" i="1"/>
  <c r="G16" i="1"/>
  <c r="J16" i="1"/>
  <c r="I16" i="1"/>
  <c r="F16" i="1"/>
  <c r="J12" i="1"/>
  <c r="H12" i="1"/>
  <c r="I12" i="1"/>
  <c r="F12" i="1"/>
  <c r="F8" i="1"/>
  <c r="I8" i="1"/>
  <c r="I64" i="1" l="1"/>
  <c r="J117" i="1"/>
  <c r="I143" i="1" l="1"/>
  <c r="I157" i="1" s="1"/>
  <c r="I21" i="1"/>
  <c r="I25" i="1" s="1"/>
  <c r="J100" i="1" l="1"/>
  <c r="J158" i="1" s="1"/>
  <c r="G100" i="1"/>
  <c r="I104" i="1"/>
  <c r="I110" i="1" s="1"/>
  <c r="I158" i="1" s="1"/>
  <c r="I83" i="1"/>
  <c r="I100" i="1" s="1"/>
  <c r="J33" i="1" l="1"/>
</calcChain>
</file>

<file path=xl/sharedStrings.xml><?xml version="1.0" encoding="utf-8"?>
<sst xmlns="http://schemas.openxmlformats.org/spreadsheetml/2006/main" count="694" uniqueCount="194">
  <si>
    <t>N</t>
  </si>
  <si>
    <t>ԾՐԱԳՐԻ  ԲՈՎԱՆԴԱԿՈՒԹՅՈՒՆԸ</t>
  </si>
  <si>
    <t>Բնակավայր</t>
  </si>
  <si>
    <t>Ծավալ/քանակ</t>
  </si>
  <si>
    <t>Ծրագրի արժեքը</t>
  </si>
  <si>
    <t xml:space="preserve">Այդ թվում  </t>
  </si>
  <si>
    <t>ՀՀ պետական բյուջե</t>
  </si>
  <si>
    <t>Դոնոր կազմակերպություններ</t>
  </si>
  <si>
    <t>Վարչական</t>
  </si>
  <si>
    <t>Ֆոնդային</t>
  </si>
  <si>
    <t>1․ Քաղաքացիների և տնտեսվարող սուբյեկտների իրավունքների բնագավառ</t>
  </si>
  <si>
    <t>2․ Տեղական ինքնակառավարմանը բնակիչների մասնակցության բնագավառ</t>
  </si>
  <si>
    <t>3․ Ֆինանսների բնագավառ</t>
  </si>
  <si>
    <t>4․ Հանրային միջոցառումների բնագավառ</t>
  </si>
  <si>
    <t>5․ Պաշտպանության կազմակերպման բնագավառ</t>
  </si>
  <si>
    <t>6․ Արտակարգ իրավիճակներից բնակչության պաշտպանության և քաղաքացիական պաշտպանության կազմակերպման բնագավառ</t>
  </si>
  <si>
    <t>8․ Հողօգտագործման բնագավառ</t>
  </si>
  <si>
    <t>9․ Տրանսպորտի բնագավառ</t>
  </si>
  <si>
    <t>10․ Առևտրի և ծառայությունների բնագավառ</t>
  </si>
  <si>
    <t>11․  Կրթության, մշակույթի և երիտասարդության հետ տարվող աշխատանքների բնագավառ</t>
  </si>
  <si>
    <t>12․  Առողջապահության, ֆիզիկական կուլտուրայի և սպորտի բնագավառ</t>
  </si>
  <si>
    <t>13․ Սոցիալական պաշտպանության բնագավառ</t>
  </si>
  <si>
    <t>14․ Գյուղատնտեսության բնագավառ</t>
  </si>
  <si>
    <t>15․  Անասնաբուժության և բուսասանիտարիայի բնագավառ</t>
  </si>
  <si>
    <t>16․  Շրջակա միջավայրի պահպանության բնագավառ</t>
  </si>
  <si>
    <t>17․ Զբոսաշրջության բնագավառ</t>
  </si>
  <si>
    <t>18․ Ընդհանուր բնագավառ</t>
  </si>
  <si>
    <t>Զինակոչիկների հետ տարվող աշխատանքներ</t>
  </si>
  <si>
    <t>Ապարան համայնք</t>
  </si>
  <si>
    <t>22 բնակավայր</t>
  </si>
  <si>
    <t>Քաղաքացիական պաշտպանության միջոցառումների իրականացում, ապաստարանների նորոգում</t>
  </si>
  <si>
    <t>Շաբաթօրյակների անցկացում</t>
  </si>
  <si>
    <t>Ֆուտբոլի պատանեկան հավաքականի մասնակցության ապահովում հանրապետական առաջնության</t>
  </si>
  <si>
    <t>Մարզադպրոցի ցանկապատի կառուցում</t>
  </si>
  <si>
    <t>300քմ</t>
  </si>
  <si>
    <t xml:space="preserve">Ընդամենը՝ </t>
  </si>
  <si>
    <t>Հայոց Բանակի օրվան նվիրված միջոցառում</t>
  </si>
  <si>
    <t>Մայրության և գեղեցկության տոն</t>
  </si>
  <si>
    <t>Եղեռնի օրվան նվիրված հիշատակի միջոցառումներ</t>
  </si>
  <si>
    <t>Հաղթանակի օրվան նվիրված միջոցառումներ</t>
  </si>
  <si>
    <t>Երեխաների պաշտպանության օրվա միջոցառումներ</t>
  </si>
  <si>
    <t>Վերջին զանգի տոնական համերգ, հուշամեդալների և հավաստագրերի հանձնում</t>
  </si>
  <si>
    <t>Ամանորյա միջոցառումներ</t>
  </si>
  <si>
    <t>ՈՒսուցչի օրվան նվիրված միջոցառումներ</t>
  </si>
  <si>
    <t>Մշակույթի կենտրոնի մուտքի վերանորոգում</t>
  </si>
  <si>
    <t>20քմ</t>
  </si>
  <si>
    <t>Անկախության օրվան նվիրված միջոցառումներ</t>
  </si>
  <si>
    <t>Թումանյանական շաբաթ, մայրենիի միամսյակ</t>
  </si>
  <si>
    <t>Շառլ Ազնավուրի հիշատակի օր, երաժշտության միջազգային օր</t>
  </si>
  <si>
    <t>Գրադարանավարի օր</t>
  </si>
  <si>
    <t>Գիտելիքի օր</t>
  </si>
  <si>
    <t>Փառատոնների կազմակերպում՝ էթնո երաժշտության,  ջրի, ավանդական ուտեստների և այլ միջոցառումների</t>
  </si>
  <si>
    <t>Օժանդակություն հուղարկավորությունների կազմակերպմանը</t>
  </si>
  <si>
    <t>Կարիքավոր ուսանողներին ուսման վարձերի մասնակի հատկացում</t>
  </si>
  <si>
    <t>Ավագանու անդամների փոխհատուցում իրենց պարտականությունների կատարման համար</t>
  </si>
  <si>
    <t>Համայնքի սեփականություն հանդիսացող գույքերի պետական գրանցում</t>
  </si>
  <si>
    <t xml:space="preserve">Համայնքի սեփականություն հանդիսացող անշարժ գույքերի ընթացիկ հաշվառում,քաղաքաշինական և հողաշինական կադաստրի վարում, այդ ուղղությամբ օրենսդրական և իրավական կարգավորումների ապահովում  </t>
  </si>
  <si>
    <t>ՏՀԶՎԿ-ի ծառայությունների ապահովում</t>
  </si>
  <si>
    <t>Համայնքային կյանքի լուսաբանում՝ տեղական և միջազգային լրատվամիջոցներում</t>
  </si>
  <si>
    <t>Ներքին աուդիտի ծառայության ձեռքբերում</t>
  </si>
  <si>
    <t>Հանրային լսումների անցկացում</t>
  </si>
  <si>
    <t>Կանանց և երիտասարդների խորհրդի հետ հանդիպումների կազմակերպում</t>
  </si>
  <si>
    <t>Ընդամենը՝</t>
  </si>
  <si>
    <t>Կարիքավոր, վիրավոր և զոհված ազատամարտիկների, բազմազավակ, ծնողազուրկ ընտանիքներին աջակցություն</t>
  </si>
  <si>
    <t>Շրջիկ գրադարան</t>
  </si>
  <si>
    <t xml:space="preserve">Ընդհանուրը՝ </t>
  </si>
  <si>
    <t>Քանդակագործության միջազգային փառատոն</t>
  </si>
  <si>
    <t>&lt;&lt;Ապարանյան ձմեռ&gt;&gt; տոնախմբություն, ձնամարտի առաջնություն</t>
  </si>
  <si>
    <t>Արտագնա և ներգնա գործուղումներ</t>
  </si>
  <si>
    <t>7․ Քաղաքաշինություն և կոմունալ տնտեսության բնագավառ</t>
  </si>
  <si>
    <t xml:space="preserve">Հողատարածքների արդյունավետ կառավարման մեխանիզմների փորձարկում և կիրառում </t>
  </si>
  <si>
    <t>Մասնավոր հատվածի հետ համատեղ առևտրի և ծառայությունների բարելավման միջոցառումներ</t>
  </si>
  <si>
    <t>Անասնաբուժական դասընթացներ և վերապատրաստումներ</t>
  </si>
  <si>
    <t>Փողոցների և շենք-շինությունների համարակալում</t>
  </si>
  <si>
    <t>Գյուղ․ ոլորտում նոր տեխնոլոգիաների ուսումնասիրություն և տեղայնացում</t>
  </si>
  <si>
    <t>x</t>
  </si>
  <si>
    <t>Համայնքային բյուջե</t>
  </si>
  <si>
    <t>Աղետների և ռիսկերի նվազեցմանն ուղղված միջոցառումներ</t>
  </si>
  <si>
    <t>Կոմունալ տեխնիկաների և այլ ավտոմեքենաների ձեռքբերում</t>
  </si>
  <si>
    <t>Ներհամայնքային ճանապարհների ասֆալտապատում/սուբվենցիոն ծրագիր/</t>
  </si>
  <si>
    <t>Մանկական խաղահրապարակների և մարզահրապարակների կառուցում/սուբվենցիոն ծրագիր/</t>
  </si>
  <si>
    <t>Էներգախնայողության և էներգաարդյունավետության  ծրագրեր, կայուն էներգետիկայի օրեր</t>
  </si>
  <si>
    <t>Իրավական խորհրդատվական  և փաստաբանական ծառայության ձեռքբերում</t>
  </si>
  <si>
    <t xml:space="preserve">Համայնքի սեփականություն հանդիսացող գույքերի չափագրման ծառայությունների ձեռքբերում </t>
  </si>
  <si>
    <t>Արագած      Քուչակ    Շենավան</t>
  </si>
  <si>
    <t>Քաղաքացիների և տնտեսվարող սուբյեկտների շրջանում իրավունքների իրազեկվածության բարձրացման միջոցառումներ՝ հանդիպում քննարկումներ, սեմինարներ և տեղեկատվական նյութեր</t>
  </si>
  <si>
    <t>Գյուղական բնակավայրերում ներհամայնքային ճանապարհների խճալցում</t>
  </si>
  <si>
    <t>Ըստ անհրաժեշտության</t>
  </si>
  <si>
    <t>Յուրաքանչյուր եռամսյակ</t>
  </si>
  <si>
    <t>Վերապատրաստումների և սեմինարների կազմակերպում</t>
  </si>
  <si>
    <t>8 հաշվապահ</t>
  </si>
  <si>
    <t>ՖՏ բաժին</t>
  </si>
  <si>
    <t>Հասարակական զուգարանի կառուցում</t>
  </si>
  <si>
    <t>2քմ</t>
  </si>
  <si>
    <t>Համայնքի հողօգտագործման տարեկան ծրագրի կազմում և հաստատում</t>
  </si>
  <si>
    <t>Թույլտվություն պահանջող գործունեության տեսակների նկատմամբ հսկողության արդյունավետության բարձրացում</t>
  </si>
  <si>
    <t>Նիգավան, Արայի, Շողակն</t>
  </si>
  <si>
    <t>13 հոգի</t>
  </si>
  <si>
    <t>Համայնքապետարանի աշխատակիցների և վարչական ղեկավարների կառավարման արդյունավետության բարձրացման նպատակով վերապատրաստման դասընթացներ</t>
  </si>
  <si>
    <t>ՎԻՔՍՈՖՏ ծառայության ձեռքբերում</t>
  </si>
  <si>
    <t>Ֆինանսական խորհրդատուի ծառայության ձեռքբերում</t>
  </si>
  <si>
    <t xml:space="preserve">Համայնքում թափառող կենդանիների ստերջացում </t>
  </si>
  <si>
    <t>Սեղանի թենիսի առաջնություն</t>
  </si>
  <si>
    <t>Վոլեյբոլի առաջնություն</t>
  </si>
  <si>
    <t>Համահայկական ձմեռային խաղեր</t>
  </si>
  <si>
    <t>Հուշարձանների և մշակութային կոթողների պաշտպանության օր</t>
  </si>
  <si>
    <t>Բաշ Ապարանի հերոսամարտի 107-ամյակի տոնակատարություն</t>
  </si>
  <si>
    <t>Վարդավառ</t>
  </si>
  <si>
    <t>Երիտասարդների միջազգային օր</t>
  </si>
  <si>
    <t>Եվրոպական ժառանգության օրեր</t>
  </si>
  <si>
    <t>44-օրյա պատերազմի զոհերի հիշատակի օր</t>
  </si>
  <si>
    <t>Տարեցների օր</t>
  </si>
  <si>
    <t>ՈՆՄԺ օրեր</t>
  </si>
  <si>
    <t>Հեծանվային առաջնություն</t>
  </si>
  <si>
    <t>Բերքի օրհնության օր</t>
  </si>
  <si>
    <t xml:space="preserve">ՄԱԿ-ի ԿԶՆ 2030 ուղղված ծրագրեր </t>
  </si>
  <si>
    <t>139 025 քմ</t>
  </si>
  <si>
    <t>Խմելու ջրի ջրագծերի վերակառուցումմ/սուբվենցիոն ծրագիր/</t>
  </si>
  <si>
    <t>18 բնակավայր</t>
  </si>
  <si>
    <t xml:space="preserve">Ապարան քաղաքի քաղաքային զբոսայգու և պանթեոնի բարեկարգում/սուբվենցիոն ծրագիր/  </t>
  </si>
  <si>
    <t>Բազմաբնակարան բնակելի շենքի տանիքի վերանորոգում</t>
  </si>
  <si>
    <t xml:space="preserve">Համայնքային ենթակայության ամբուլատորիաների վերանորոգման աշխատաքների ավարտում </t>
  </si>
  <si>
    <t>Շրջակա միջավայրի պաշտպանությանն ուղղված միջոցառումներ</t>
  </si>
  <si>
    <t>Բարձրախոսի ձեռքբերում</t>
  </si>
  <si>
    <t>Հանդիսությունների սրահի վերանորոգում, կահավորում</t>
  </si>
  <si>
    <t>Մելիքգյուղ կայք, Արայի, Վարդենիս, Շողակն, Նիգավան</t>
  </si>
  <si>
    <t>Կամուրջների կառուցում</t>
  </si>
  <si>
    <t>Ձորագլուխ, Վարդենիս</t>
  </si>
  <si>
    <t>Ապահովագրական ծառայության ձեռքբերում</t>
  </si>
  <si>
    <t>Սերվերի, գեներատորի ձեռքբերում</t>
  </si>
  <si>
    <t>8 հատ</t>
  </si>
  <si>
    <t>Մշակույթի կենտրոնի,սպորտդահլիճի, խաղասրահների վերանորոգում</t>
  </si>
  <si>
    <t>Չքնաղ, Վարդենուտ, Վարդենիս, Ծաղկաշեն, Մելիքգյուղ</t>
  </si>
  <si>
    <t>Շչակների ձեռքբերում և տեղադրում</t>
  </si>
  <si>
    <r>
      <t>«</t>
    </r>
    <r>
      <rPr>
        <sz val="9"/>
        <color theme="1"/>
        <rFont val="Sylfaen"/>
        <family val="1"/>
        <charset val="204"/>
      </rPr>
      <t xml:space="preserve">Դումոյ  ագոներ» կոչվող տարածքում գտնվող լճակի պատվարի ամրացում և ջրթողի վերանորոգում </t>
    </r>
  </si>
  <si>
    <t>Հուշաղբյուրի տարածքի ցանկապատում բարեկարգում</t>
  </si>
  <si>
    <t>Չքնաղ, Վարդենիս</t>
  </si>
  <si>
    <t>Մանկապարտեզի բակային տարածքի ասֆալտապատում, շենքի մուտքի աստիճանների վերականգնում, ներքին տարածքների վերանորոգում /մարզադահլիճ, ճաշարան, սննդի պահեստ/, չօգտագործվող հատվածի տանիքի վերանորոգում</t>
  </si>
  <si>
    <t xml:space="preserve">25մ x 14մ
</t>
  </si>
  <si>
    <t>Երիտասարդական մայրաքաղաք ծրագրի միջոցառումների շարք, այդ թվում նաև դրամաշնորհների համաֆինանսավորում</t>
  </si>
  <si>
    <t>Ապարան, Վարդենիս, Վարդենուտ, Հարթավան, Արայի, Նիգավան, Ծաղկաշեն, Կայք, Ափնագյուղ, Սարալանջ, Շողակն, Ձորագլուխ, Թթուջուր</t>
  </si>
  <si>
    <t>13 հատ</t>
  </si>
  <si>
    <t>Կանգառների կառուցում/տեղադրում</t>
  </si>
  <si>
    <t>Իրազեկված և ներառական Ապարան /ՄԱԶԾ/</t>
  </si>
  <si>
    <t>Զբոսաշրջության զարգացմանն ուղղված ծրագրերի մշակում և համաֆինանսավորում միջոցառումների կազմակերպում</t>
  </si>
  <si>
    <t>Ապարան, Կայք, Վարդենիս, Թթուջուր, Ձորագլուխ, Քուչակ, Ծաղկաշեն, Արագած, Վարդենուտ, Արայի, Ափնագյուղ, Շենավան-Հարթավան խաչմերուկ</t>
  </si>
  <si>
    <t>13հատ</t>
  </si>
  <si>
    <t>ԵԽ կողմից հայտարարված միջհամայնքային համագործակցության ծրագրերի մասնակցություն</t>
  </si>
  <si>
    <t>Տեղեկատվական նշանների տեղադրում</t>
  </si>
  <si>
    <t>Վարչական շենքում կոյուղու կառուցում և կոյուղագծի անցկացում</t>
  </si>
  <si>
    <t>40քմ</t>
  </si>
  <si>
    <t xml:space="preserve"> Փողոցների ճանապարհների եզրերի հենապատերի մայթեզրերի կառուցում</t>
  </si>
  <si>
    <t>1300մ</t>
  </si>
  <si>
    <t>60մ</t>
  </si>
  <si>
    <t>20գծմ</t>
  </si>
  <si>
    <t>8կմ</t>
  </si>
  <si>
    <t>Ապարան համայնքի 2025թ․ տարեկան աշխատանքային պլան</t>
  </si>
  <si>
    <t xml:space="preserve">Նախագծային աշխատանքների, նախագծերի փորձաքննությունների  և շինարարությունների տեխնիկական հսկողության ձեռքբերում </t>
  </si>
  <si>
    <t>Բնակչության սպասարկման սրահների վերանորոգում, գույքի ձեռքբերում</t>
  </si>
  <si>
    <t>Աղբատեղերի կառուցում, վերանորոգում, աղբամանների ձեռքբերում</t>
  </si>
  <si>
    <t>Ամֆիթատրոնի համաֆինանսավորում</t>
  </si>
  <si>
    <t>Ապարանի համայնքի  Եղիպատրուշ բնակավայրում  ոռոգման   ջրի  երկաթբետոնյա կիսախողովակներով   ջրատարի  վերակառուցման աշխատանքներ</t>
  </si>
  <si>
    <t>գ. Եղիպատրուշ</t>
  </si>
  <si>
    <t>Ապարանի համայնքի  Վարդենիս բնակավայրում  ոռոգման  նոր ջրատարի  կառուցման  աշխատանքներ</t>
  </si>
  <si>
    <t>գ. Վարդենիս</t>
  </si>
  <si>
    <t xml:space="preserve">Ապարան համայնքի Շողակն բնակավայրի ակումբին կից խոհանոցի կառուցման աշխատանքների </t>
  </si>
  <si>
    <t>Ապարանի համայնքի Ափնագյուղ բնակավայրում հուշարձաների տարածքի բարեկարգման աշխատանքներ</t>
  </si>
  <si>
    <t>գ. Ափնագյուղ</t>
  </si>
  <si>
    <t>գ. Վարդենուտ</t>
  </si>
  <si>
    <t>Ապարանի համայնքի Վարդենուտ բնակավայրի  մշակույթի դահլիճի  վերանորոգման աշխատանքներ</t>
  </si>
  <si>
    <t>գ. Շողակն</t>
  </si>
  <si>
    <t xml:space="preserve"> Ապարան համայնքի Քուչակ բնակավայրի վարչական ղեկավարի նստավայրի շենքի
տանիքի ջրահեռացման և դրենաժային լրացուցիչ ցանցի կառուցման աշխատանքներ</t>
  </si>
  <si>
    <t>գ. Քուչակ</t>
  </si>
  <si>
    <t>Նոր համակարգի ներդրում</t>
  </si>
  <si>
    <t>գ. Արագած</t>
  </si>
  <si>
    <t>գ. Շենավան</t>
  </si>
  <si>
    <t>Ապարան քաղաքում մանկապարտեզի համար հատկացված շենքի վերակառուցում</t>
  </si>
  <si>
    <t>Ապարան համայնքի Երնջատափ բնակավայրի մանկապարտեզի համար հատկացված շենքի վերակառուցում</t>
  </si>
  <si>
    <t>գ. Երնջատափ</t>
  </si>
  <si>
    <t>Վարչական շենքի բակային մասի և մատուռի երկաթյա ցանկապատի կառուցում</t>
  </si>
  <si>
    <t>Ջրօգտագործման թույլտվությունների, ջրահաշվիչ/ջրաչափիչ/ սարքերի և ինտերնետային կապի ձեռքբերում</t>
  </si>
  <si>
    <t>Ֆուտբոլի առանջնություններ</t>
  </si>
  <si>
    <t>Գյուղացիական տնտեսություններին էժան գներով վառելանյութերի, սերմնացուների և պարարտանյութերի ապահովում</t>
  </si>
  <si>
    <t>Գույքի և համակարգչային տեխնիկաների ձեռքբերում</t>
  </si>
  <si>
    <t>Շենավանում կառուցվող մանկապարտեզի շենքի կառուցման ավարտ</t>
  </si>
  <si>
    <t>Արագածում կառուցվող մանկապարտեզի շենքի կառուցման ավարտ</t>
  </si>
  <si>
    <t>ք․ Ապարան</t>
  </si>
  <si>
    <t>գ. Հարթավան</t>
  </si>
  <si>
    <t>գ. Կայք</t>
  </si>
  <si>
    <t>գ. Մելիքգյուղ</t>
  </si>
  <si>
    <t>գ. Ջրամբար</t>
  </si>
  <si>
    <t>գ. Արայի</t>
  </si>
  <si>
    <t>Կանաչապատում(սիզամարգ), ծառատունկ</t>
  </si>
  <si>
    <t>19 հոգի /Յուրաքանչյուր եռամսյակում 100.000/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</si>
</sst>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b/>
      <i/>
      <sz val="9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i/>
      <sz val="10"/>
      <color theme="1"/>
      <name val="Sylfaen"/>
      <family val="1"/>
      <charset val="204"/>
    </font>
    <font>
      <b/>
      <i/>
      <sz val="11"/>
      <color theme="1"/>
      <name val="Sylfae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6">
    <xf numFmtId="0" fontId="0" fillId="0" borderId="0" xfId="0"/>
    <xf numFmtId="43" fontId="3" fillId="2" borderId="0" xfId="1" applyFont="1" applyFill="1"/>
    <xf numFmtId="43" fontId="3" fillId="2" borderId="0" xfId="1" applyFont="1" applyFill="1" applyAlignment="1">
      <alignment wrapText="1"/>
    </xf>
    <xf numFmtId="43" fontId="3" fillId="2" borderId="9" xfId="1" applyFont="1" applyFill="1" applyBorder="1" applyAlignment="1">
      <alignment wrapText="1"/>
    </xf>
    <xf numFmtId="43" fontId="3" fillId="2" borderId="9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/>
    </xf>
    <xf numFmtId="43" fontId="5" fillId="2" borderId="9" xfId="1" applyFont="1" applyFill="1" applyBorder="1" applyAlignment="1">
      <alignment vertical="center" wrapText="1"/>
    </xf>
    <xf numFmtId="43" fontId="3" fillId="2" borderId="11" xfId="1" applyFont="1" applyFill="1" applyBorder="1" applyAlignment="1">
      <alignment vertical="center" wrapText="1"/>
    </xf>
    <xf numFmtId="0" fontId="3" fillId="2" borderId="0" xfId="1" applyNumberFormat="1" applyFont="1" applyFill="1"/>
    <xf numFmtId="0" fontId="3" fillId="2" borderId="8" xfId="1" applyNumberFormat="1" applyFont="1" applyFill="1" applyBorder="1"/>
    <xf numFmtId="0" fontId="3" fillId="2" borderId="8" xfId="1" applyNumberFormat="1" applyFont="1" applyFill="1" applyBorder="1" applyAlignment="1">
      <alignment vertical="center"/>
    </xf>
    <xf numFmtId="43" fontId="4" fillId="2" borderId="0" xfId="1" applyFont="1" applyFill="1"/>
    <xf numFmtId="0" fontId="3" fillId="2" borderId="8" xfId="1" applyNumberFormat="1" applyFont="1" applyFill="1" applyBorder="1" applyAlignment="1">
      <alignment vertical="center" wrapText="1"/>
    </xf>
    <xf numFmtId="0" fontId="3" fillId="2" borderId="18" xfId="1" applyNumberFormat="1" applyFont="1" applyFill="1" applyBorder="1" applyAlignment="1">
      <alignment vertical="center" wrapText="1"/>
    </xf>
    <xf numFmtId="0" fontId="3" fillId="2" borderId="9" xfId="1" applyNumberFormat="1" applyFont="1" applyFill="1" applyBorder="1" applyAlignment="1">
      <alignment vertical="center" wrapText="1"/>
    </xf>
    <xf numFmtId="0" fontId="3" fillId="2" borderId="16" xfId="1" applyNumberFormat="1" applyFont="1" applyFill="1" applyBorder="1" applyAlignment="1">
      <alignment vertical="center" wrapText="1"/>
    </xf>
    <xf numFmtId="0" fontId="3" fillId="2" borderId="18" xfId="1" applyNumberFormat="1" applyFont="1" applyFill="1" applyBorder="1"/>
    <xf numFmtId="0" fontId="10" fillId="0" borderId="9" xfId="0" applyFont="1" applyBorder="1"/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left" vertical="center"/>
    </xf>
    <xf numFmtId="0" fontId="10" fillId="0" borderId="0" xfId="0" applyFont="1"/>
    <xf numFmtId="0" fontId="9" fillId="2" borderId="9" xfId="1" applyNumberFormat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left" vertical="center" wrapText="1"/>
    </xf>
    <xf numFmtId="43" fontId="6" fillId="2" borderId="0" xfId="1" applyFont="1" applyFill="1"/>
    <xf numFmtId="43" fontId="5" fillId="2" borderId="0" xfId="1" applyFont="1" applyFill="1"/>
    <xf numFmtId="0" fontId="5" fillId="2" borderId="19" xfId="1" applyNumberFormat="1" applyFont="1" applyFill="1" applyBorder="1" applyAlignment="1">
      <alignment vertical="center" wrapText="1"/>
    </xf>
    <xf numFmtId="0" fontId="3" fillId="2" borderId="19" xfId="1" applyNumberFormat="1" applyFont="1" applyFill="1" applyBorder="1" applyAlignment="1">
      <alignment horizontal="right"/>
    </xf>
    <xf numFmtId="0" fontId="3" fillId="2" borderId="13" xfId="1" applyNumberFormat="1" applyFont="1" applyFill="1" applyBorder="1" applyAlignment="1">
      <alignment vertical="center" wrapText="1"/>
    </xf>
    <xf numFmtId="0" fontId="3" fillId="5" borderId="20" xfId="1" applyNumberFormat="1" applyFont="1" applyFill="1" applyBorder="1" applyAlignment="1">
      <alignment vertical="center" wrapText="1"/>
    </xf>
    <xf numFmtId="0" fontId="4" fillId="5" borderId="18" xfId="1" applyNumberFormat="1" applyFont="1" applyFill="1" applyBorder="1" applyAlignment="1">
      <alignment vertical="center" wrapText="1"/>
    </xf>
    <xf numFmtId="0" fontId="3" fillId="5" borderId="9" xfId="1" applyNumberFormat="1" applyFont="1" applyFill="1" applyBorder="1" applyAlignment="1">
      <alignment vertical="center" wrapText="1"/>
    </xf>
    <xf numFmtId="43" fontId="11" fillId="7" borderId="22" xfId="1" applyFont="1" applyFill="1" applyBorder="1" applyAlignment="1">
      <alignment horizontal="center" vertical="center" wrapText="1"/>
    </xf>
    <xf numFmtId="43" fontId="11" fillId="7" borderId="20" xfId="1" applyFont="1" applyFill="1" applyBorder="1" applyAlignment="1">
      <alignment horizontal="center" vertical="center" wrapText="1"/>
    </xf>
    <xf numFmtId="43" fontId="11" fillId="7" borderId="21" xfId="1" applyFont="1" applyFill="1" applyBorder="1" applyAlignment="1">
      <alignment horizontal="center" vertical="center" wrapText="1"/>
    </xf>
    <xf numFmtId="43" fontId="1" fillId="6" borderId="18" xfId="1" applyFont="1" applyFill="1" applyBorder="1" applyAlignment="1">
      <alignment horizontal="center"/>
    </xf>
    <xf numFmtId="43" fontId="1" fillId="6" borderId="16" xfId="1" applyFont="1" applyFill="1" applyBorder="1" applyAlignment="1">
      <alignment horizontal="center"/>
    </xf>
    <xf numFmtId="43" fontId="1" fillId="6" borderId="19" xfId="1" applyFont="1" applyFill="1" applyBorder="1" applyAlignment="1">
      <alignment horizontal="center"/>
    </xf>
    <xf numFmtId="43" fontId="1" fillId="5" borderId="16" xfId="1" applyFont="1" applyFill="1" applyBorder="1" applyAlignment="1">
      <alignment horizontal="center" vertical="center" wrapText="1"/>
    </xf>
    <xf numFmtId="43" fontId="1" fillId="5" borderId="19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horizontal="center"/>
    </xf>
    <xf numFmtId="43" fontId="1" fillId="5" borderId="16" xfId="1" applyFont="1" applyFill="1" applyBorder="1" applyAlignment="1">
      <alignment horizontal="center"/>
    </xf>
    <xf numFmtId="43" fontId="1" fillId="5" borderId="19" xfId="1" applyFont="1" applyFill="1" applyBorder="1" applyAlignment="1">
      <alignment horizontal="center"/>
    </xf>
    <xf numFmtId="43" fontId="1" fillId="6" borderId="18" xfId="1" applyFont="1" applyFill="1" applyBorder="1" applyAlignment="1">
      <alignment horizontal="center" vertical="center" wrapText="1"/>
    </xf>
    <xf numFmtId="43" fontId="1" fillId="6" borderId="16" xfId="1" applyFont="1" applyFill="1" applyBorder="1" applyAlignment="1">
      <alignment horizontal="center" vertical="center" wrapText="1"/>
    </xf>
    <xf numFmtId="43" fontId="1" fillId="6" borderId="19" xfId="1" applyFont="1" applyFill="1" applyBorder="1" applyAlignment="1">
      <alignment horizontal="center" vertical="center" wrapText="1"/>
    </xf>
    <xf numFmtId="43" fontId="1" fillId="5" borderId="12" xfId="1" applyFont="1" applyFill="1" applyBorder="1" applyAlignment="1">
      <alignment horizontal="center" vertical="center" wrapText="1"/>
    </xf>
    <xf numFmtId="43" fontId="8" fillId="3" borderId="18" xfId="1" applyFont="1" applyFill="1" applyBorder="1" applyAlignment="1">
      <alignment horizontal="center"/>
    </xf>
    <xf numFmtId="43" fontId="8" fillId="3" borderId="16" xfId="1" applyFont="1" applyFill="1" applyBorder="1" applyAlignment="1">
      <alignment horizontal="center"/>
    </xf>
    <xf numFmtId="43" fontId="8" fillId="3" borderId="17" xfId="1" applyFont="1" applyFill="1" applyBorder="1" applyAlignment="1">
      <alignment horizontal="center"/>
    </xf>
    <xf numFmtId="43" fontId="12" fillId="3" borderId="18" xfId="1" applyFont="1" applyFill="1" applyBorder="1" applyAlignment="1">
      <alignment horizontal="center"/>
    </xf>
    <xf numFmtId="43" fontId="12" fillId="3" borderId="16" xfId="1" applyFont="1" applyFill="1" applyBorder="1" applyAlignment="1">
      <alignment horizontal="center"/>
    </xf>
    <xf numFmtId="43" fontId="12" fillId="3" borderId="17" xfId="1" applyFont="1" applyFill="1" applyBorder="1" applyAlignment="1">
      <alignment horizontal="center"/>
    </xf>
    <xf numFmtId="43" fontId="8" fillId="3" borderId="18" xfId="1" applyFont="1" applyFill="1" applyBorder="1" applyAlignment="1">
      <alignment horizontal="center" vertical="center" wrapText="1"/>
    </xf>
    <xf numFmtId="43" fontId="8" fillId="3" borderId="16" xfId="1" applyFont="1" applyFill="1" applyBorder="1" applyAlignment="1">
      <alignment horizontal="center" vertical="center" wrapText="1"/>
    </xf>
    <xf numFmtId="43" fontId="8" fillId="3" borderId="17" xfId="1" applyFont="1" applyFill="1" applyBorder="1" applyAlignment="1">
      <alignment horizontal="center" vertical="center" wrapText="1"/>
    </xf>
    <xf numFmtId="43" fontId="8" fillId="3" borderId="23" xfId="1" applyFont="1" applyFill="1" applyBorder="1" applyAlignment="1">
      <alignment horizontal="center" vertical="center" wrapText="1"/>
    </xf>
    <xf numFmtId="43" fontId="8" fillId="4" borderId="24" xfId="1" applyFont="1" applyFill="1" applyBorder="1" applyAlignment="1">
      <alignment horizontal="center" vertical="center" wrapText="1"/>
    </xf>
    <xf numFmtId="43" fontId="8" fillId="4" borderId="23" xfId="1" applyFont="1" applyFill="1" applyBorder="1" applyAlignment="1">
      <alignment horizontal="center" vertical="center" wrapText="1"/>
    </xf>
    <xf numFmtId="43" fontId="8" fillId="4" borderId="16" xfId="1" applyFont="1" applyFill="1" applyBorder="1" applyAlignment="1">
      <alignment horizontal="center" vertical="center" wrapText="1"/>
    </xf>
    <xf numFmtId="43" fontId="8" fillId="4" borderId="17" xfId="1" applyFont="1" applyFill="1" applyBorder="1" applyAlignment="1">
      <alignment horizontal="center" vertical="center" wrapText="1"/>
    </xf>
    <xf numFmtId="43" fontId="8" fillId="4" borderId="18" xfId="1" applyFont="1" applyFill="1" applyBorder="1" applyAlignment="1">
      <alignment horizontal="center"/>
    </xf>
    <xf numFmtId="43" fontId="8" fillId="4" borderId="16" xfId="1" applyFont="1" applyFill="1" applyBorder="1" applyAlignment="1">
      <alignment horizontal="center"/>
    </xf>
    <xf numFmtId="43" fontId="8" fillId="4" borderId="17" xfId="1" applyFont="1" applyFill="1" applyBorder="1" applyAlignment="1">
      <alignment horizontal="center"/>
    </xf>
    <xf numFmtId="43" fontId="1" fillId="5" borderId="20" xfId="1" applyFont="1" applyFill="1" applyBorder="1" applyAlignment="1">
      <alignment horizontal="center" vertical="center" wrapText="1"/>
    </xf>
    <xf numFmtId="43" fontId="1" fillId="5" borderId="21" xfId="1" applyFont="1" applyFill="1" applyBorder="1" applyAlignment="1">
      <alignment horizontal="center" vertical="center" wrapText="1"/>
    </xf>
    <xf numFmtId="43" fontId="11" fillId="6" borderId="12" xfId="1" applyFont="1" applyFill="1" applyBorder="1" applyAlignment="1">
      <alignment horizontal="center" vertical="center" wrapText="1"/>
    </xf>
    <xf numFmtId="43" fontId="11" fillId="6" borderId="16" xfId="1" applyFont="1" applyFill="1" applyBorder="1" applyAlignment="1">
      <alignment horizontal="center" vertical="center" wrapText="1"/>
    </xf>
    <xf numFmtId="43" fontId="11" fillId="6" borderId="17" xfId="1" applyFont="1" applyFill="1" applyBorder="1" applyAlignment="1">
      <alignment horizontal="center" vertical="center" wrapText="1"/>
    </xf>
    <xf numFmtId="43" fontId="7" fillId="3" borderId="18" xfId="1" applyFont="1" applyFill="1" applyBorder="1" applyAlignment="1">
      <alignment horizontal="center" vertical="center" wrapText="1"/>
    </xf>
    <xf numFmtId="43" fontId="7" fillId="3" borderId="16" xfId="1" applyFont="1" applyFill="1" applyBorder="1" applyAlignment="1">
      <alignment horizontal="center" vertical="center" wrapText="1"/>
    </xf>
    <xf numFmtId="43" fontId="7" fillId="3" borderId="17" xfId="1" applyFont="1" applyFill="1" applyBorder="1" applyAlignment="1">
      <alignment horizontal="center" vertical="center" wrapText="1"/>
    </xf>
    <xf numFmtId="43" fontId="8" fillId="4" borderId="18" xfId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43" fontId="8" fillId="5" borderId="3" xfId="1" applyFont="1" applyFill="1" applyBorder="1" applyAlignment="1">
      <alignment horizontal="center" vertical="center" wrapText="1"/>
    </xf>
    <xf numFmtId="0" fontId="1" fillId="6" borderId="13" xfId="1" applyNumberFormat="1" applyFont="1" applyFill="1" applyBorder="1" applyAlignment="1">
      <alignment horizontal="center" vertical="center" wrapText="1"/>
    </xf>
    <xf numFmtId="0" fontId="1" fillId="6" borderId="14" xfId="1" applyNumberFormat="1" applyFont="1" applyFill="1" applyBorder="1" applyAlignment="1">
      <alignment horizontal="center" vertical="center" wrapText="1"/>
    </xf>
    <xf numFmtId="0" fontId="1" fillId="6" borderId="6" xfId="1" applyNumberFormat="1" applyFont="1" applyFill="1" applyBorder="1" applyAlignment="1">
      <alignment horizontal="center" vertical="center" wrapText="1"/>
    </xf>
    <xf numFmtId="43" fontId="11" fillId="6" borderId="11" xfId="1" applyFont="1" applyFill="1" applyBorder="1" applyAlignment="1">
      <alignment horizontal="center" vertical="center" wrapText="1"/>
    </xf>
    <xf numFmtId="43" fontId="11" fillId="6" borderId="15" xfId="1" applyFont="1" applyFill="1" applyBorder="1" applyAlignment="1">
      <alignment horizontal="center" vertical="center" wrapText="1"/>
    </xf>
    <xf numFmtId="43" fontId="11" fillId="6" borderId="7" xfId="1" applyFont="1" applyFill="1" applyBorder="1" applyAlignment="1">
      <alignment horizontal="center" vertical="center" wrapText="1"/>
    </xf>
    <xf numFmtId="43" fontId="11" fillId="6" borderId="11" xfId="1" applyFont="1" applyFill="1" applyBorder="1" applyAlignment="1">
      <alignment horizontal="left" vertical="center" wrapText="1"/>
    </xf>
    <xf numFmtId="43" fontId="11" fillId="6" borderId="15" xfId="1" applyFont="1" applyFill="1" applyBorder="1" applyAlignment="1">
      <alignment horizontal="left" vertical="center" wrapText="1"/>
    </xf>
    <xf numFmtId="43" fontId="11" fillId="6" borderId="7" xfId="1" applyFont="1" applyFill="1" applyBorder="1" applyAlignment="1">
      <alignment horizontal="left" vertical="center" wrapText="1"/>
    </xf>
    <xf numFmtId="43" fontId="3" fillId="2" borderId="0" xfId="1" applyFont="1" applyFill="1" applyAlignment="1">
      <alignment horizontal="left" vertical="center" wrapText="1"/>
    </xf>
    <xf numFmtId="43" fontId="9" fillId="2" borderId="9" xfId="1" applyFont="1" applyFill="1" applyBorder="1" applyAlignment="1">
      <alignment horizontal="left" vertical="center" wrapText="1"/>
    </xf>
    <xf numFmtId="43" fontId="5" fillId="2" borderId="12" xfId="1" applyFont="1" applyFill="1" applyBorder="1" applyAlignment="1">
      <alignment horizontal="left" vertical="center" wrapText="1"/>
    </xf>
    <xf numFmtId="43" fontId="3" fillId="2" borderId="16" xfId="1" applyFont="1" applyFill="1" applyBorder="1" applyAlignment="1">
      <alignment horizontal="left" vertical="center" wrapText="1"/>
    </xf>
    <xf numFmtId="43" fontId="3" fillId="2" borderId="11" xfId="1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3" fontId="3" fillId="2" borderId="0" xfId="1" applyFont="1" applyFill="1" applyAlignment="1">
      <alignment horizontal="left" vertical="center"/>
    </xf>
    <xf numFmtId="43" fontId="3" fillId="2" borderId="19" xfId="1" applyFont="1" applyFill="1" applyBorder="1" applyAlignment="1">
      <alignment horizontal="left" vertical="center" wrapText="1"/>
    </xf>
    <xf numFmtId="43" fontId="5" fillId="2" borderId="9" xfId="1" applyFont="1" applyFill="1" applyBorder="1" applyAlignment="1">
      <alignment horizontal="left" vertical="center" wrapText="1"/>
    </xf>
    <xf numFmtId="43" fontId="3" fillId="2" borderId="9" xfId="1" applyFont="1" applyFill="1" applyBorder="1" applyAlignment="1">
      <alignment horizontal="left" vertical="center"/>
    </xf>
    <xf numFmtId="43" fontId="3" fillId="2" borderId="19" xfId="1" applyFont="1" applyFill="1" applyBorder="1" applyAlignment="1">
      <alignment horizontal="left" vertical="center"/>
    </xf>
    <xf numFmtId="43" fontId="3" fillId="2" borderId="11" xfId="1" applyFont="1" applyFill="1" applyBorder="1" applyAlignment="1">
      <alignment horizontal="left" vertical="center"/>
    </xf>
    <xf numFmtId="43" fontId="3" fillId="5" borderId="19" xfId="1" applyFont="1" applyFill="1" applyBorder="1" applyAlignment="1">
      <alignment horizontal="left" vertical="center" wrapText="1"/>
    </xf>
    <xf numFmtId="43" fontId="3" fillId="5" borderId="9" xfId="1" applyFont="1" applyFill="1" applyBorder="1" applyAlignment="1">
      <alignment horizontal="left" vertical="center" wrapText="1"/>
    </xf>
    <xf numFmtId="43" fontId="3" fillId="6" borderId="9" xfId="1" applyFont="1" applyFill="1" applyBorder="1" applyAlignment="1">
      <alignment horizontal="left" vertical="center" wrapText="1"/>
    </xf>
    <xf numFmtId="43" fontId="3" fillId="5" borderId="9" xfId="1" applyFont="1" applyFill="1" applyBorder="1" applyAlignment="1">
      <alignment horizontal="left" vertical="center"/>
    </xf>
    <xf numFmtId="43" fontId="3" fillId="5" borderId="19" xfId="1" applyFont="1" applyFill="1" applyBorder="1" applyAlignment="1">
      <alignment horizontal="left" vertical="center"/>
    </xf>
    <xf numFmtId="43" fontId="3" fillId="6" borderId="9" xfId="1" applyFont="1" applyFill="1" applyBorder="1" applyAlignment="1">
      <alignment horizontal="left" vertical="center"/>
    </xf>
    <xf numFmtId="43" fontId="6" fillId="7" borderId="4" xfId="1" applyFont="1" applyFill="1" applyBorder="1" applyAlignment="1">
      <alignment horizontal="left" vertical="center"/>
    </xf>
    <xf numFmtId="43" fontId="11" fillId="6" borderId="9" xfId="1" applyFont="1" applyFill="1" applyBorder="1" applyAlignment="1">
      <alignment horizontal="left" vertical="center" wrapText="1"/>
    </xf>
    <xf numFmtId="43" fontId="1" fillId="6" borderId="9" xfId="1" applyFont="1" applyFill="1" applyBorder="1" applyAlignment="1">
      <alignment horizontal="left" vertical="center" wrapText="1"/>
    </xf>
    <xf numFmtId="43" fontId="4" fillId="5" borderId="9" xfId="1" applyFont="1" applyFill="1" applyBorder="1" applyAlignment="1">
      <alignment horizontal="left" vertical="center" wrapText="1"/>
    </xf>
    <xf numFmtId="3" fontId="3" fillId="2" borderId="9" xfId="1" applyNumberFormat="1" applyFont="1" applyFill="1" applyBorder="1" applyAlignment="1">
      <alignment horizontal="left" vertical="center" wrapText="1"/>
    </xf>
    <xf numFmtId="43" fontId="1" fillId="6" borderId="10" xfId="1" applyFont="1" applyFill="1" applyBorder="1" applyAlignment="1">
      <alignment horizontal="left" vertical="center" wrapText="1"/>
    </xf>
    <xf numFmtId="43" fontId="4" fillId="5" borderId="10" xfId="1" applyFont="1" applyFill="1" applyBorder="1" applyAlignment="1">
      <alignment horizontal="left" vertical="center" wrapText="1"/>
    </xf>
    <xf numFmtId="43" fontId="3" fillId="5" borderId="10" xfId="1" applyFont="1" applyFill="1" applyBorder="1" applyAlignment="1">
      <alignment horizontal="left" vertical="center" wrapText="1"/>
    </xf>
    <xf numFmtId="43" fontId="3" fillId="6" borderId="10" xfId="1" applyFont="1" applyFill="1" applyBorder="1" applyAlignment="1">
      <alignment horizontal="left" vertical="center" wrapText="1"/>
    </xf>
    <xf numFmtId="43" fontId="3" fillId="5" borderId="10" xfId="1" applyFont="1" applyFill="1" applyBorder="1" applyAlignment="1">
      <alignment horizontal="left" vertical="center"/>
    </xf>
    <xf numFmtId="43" fontId="3" fillId="6" borderId="10" xfId="1" applyFont="1" applyFill="1" applyBorder="1" applyAlignment="1">
      <alignment horizontal="left" vertical="center"/>
    </xf>
    <xf numFmtId="43" fontId="6" fillId="7" borderId="5" xfId="1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8"/>
  <sheetViews>
    <sheetView tabSelected="1" topLeftCell="B1" zoomScale="115" zoomScaleNormal="115" workbookViewId="0">
      <pane ySplit="1" topLeftCell="A2" activePane="bottomLeft" state="frozen"/>
      <selection activeCell="B1" sqref="B1"/>
      <selection pane="bottomLeft" activeCell="D143" sqref="D143"/>
    </sheetView>
  </sheetViews>
  <sheetFormatPr defaultColWidth="8.85546875" defaultRowHeight="12.75" x14ac:dyDescent="0.25"/>
  <cols>
    <col min="1" max="1" width="2" style="1" hidden="1" customWidth="1"/>
    <col min="2" max="2" width="3.28515625" style="8" customWidth="1"/>
    <col min="3" max="3" width="29.28515625" style="2" customWidth="1"/>
    <col min="4" max="4" width="14.140625" style="86" customWidth="1"/>
    <col min="5" max="5" width="15.28515625" style="92" customWidth="1"/>
    <col min="6" max="6" width="17.7109375" style="92" customWidth="1"/>
    <col min="7" max="7" width="17.42578125" style="92" customWidth="1"/>
    <col min="8" max="8" width="19" style="92" customWidth="1"/>
    <col min="9" max="9" width="16" style="92" customWidth="1"/>
    <col min="10" max="10" width="18.28515625" style="92" customWidth="1"/>
    <col min="11" max="11" width="16.7109375" style="1" customWidth="1"/>
    <col min="12" max="16384" width="8.85546875" style="1"/>
  </cols>
  <sheetData>
    <row r="1" spans="2:10" ht="13.5" thickBot="1" x14ac:dyDescent="0.3"/>
    <row r="2" spans="2:10" ht="34.15" customHeight="1" x14ac:dyDescent="0.25">
      <c r="B2" s="74" t="s">
        <v>156</v>
      </c>
      <c r="C2" s="75"/>
      <c r="D2" s="75"/>
      <c r="E2" s="75"/>
      <c r="F2" s="75"/>
      <c r="G2" s="75"/>
      <c r="H2" s="75"/>
      <c r="I2" s="75"/>
      <c r="J2" s="76"/>
    </row>
    <row r="3" spans="2:10" ht="18" customHeight="1" x14ac:dyDescent="0.25">
      <c r="B3" s="77" t="s">
        <v>0</v>
      </c>
      <c r="C3" s="80" t="s">
        <v>1</v>
      </c>
      <c r="D3" s="80" t="s">
        <v>2</v>
      </c>
      <c r="E3" s="83" t="s">
        <v>3</v>
      </c>
      <c r="F3" s="83" t="s">
        <v>4</v>
      </c>
      <c r="G3" s="67" t="s">
        <v>5</v>
      </c>
      <c r="H3" s="68"/>
      <c r="I3" s="68"/>
      <c r="J3" s="69"/>
    </row>
    <row r="4" spans="2:10" s="24" customFormat="1" ht="45.75" customHeight="1" x14ac:dyDescent="0.3">
      <c r="B4" s="78"/>
      <c r="C4" s="81"/>
      <c r="D4" s="81"/>
      <c r="E4" s="84"/>
      <c r="F4" s="84"/>
      <c r="G4" s="105" t="s">
        <v>6</v>
      </c>
      <c r="H4" s="105" t="s">
        <v>7</v>
      </c>
      <c r="I4" s="67" t="s">
        <v>76</v>
      </c>
      <c r="J4" s="69"/>
    </row>
    <row r="5" spans="2:10" ht="14.45" customHeight="1" x14ac:dyDescent="0.25">
      <c r="B5" s="79"/>
      <c r="C5" s="82"/>
      <c r="D5" s="82"/>
      <c r="E5" s="85"/>
      <c r="F5" s="85"/>
      <c r="G5" s="106"/>
      <c r="H5" s="106"/>
      <c r="I5" s="106" t="s">
        <v>8</v>
      </c>
      <c r="J5" s="109" t="s">
        <v>9</v>
      </c>
    </row>
    <row r="6" spans="2:10" ht="34.15" customHeight="1" x14ac:dyDescent="0.25">
      <c r="B6" s="54" t="s">
        <v>10</v>
      </c>
      <c r="C6" s="55"/>
      <c r="D6" s="55"/>
      <c r="E6" s="55"/>
      <c r="F6" s="55"/>
      <c r="G6" s="55"/>
      <c r="H6" s="55"/>
      <c r="I6" s="55"/>
      <c r="J6" s="56"/>
    </row>
    <row r="7" spans="2:10" ht="90.6" customHeight="1" x14ac:dyDescent="0.25">
      <c r="B7" s="12">
        <v>1</v>
      </c>
      <c r="C7" s="4" t="s">
        <v>85</v>
      </c>
      <c r="D7" s="23" t="s">
        <v>29</v>
      </c>
      <c r="E7" s="23" t="s">
        <v>87</v>
      </c>
      <c r="F7" s="23">
        <v>500000</v>
      </c>
      <c r="G7" s="23" t="s">
        <v>75</v>
      </c>
      <c r="H7" s="23" t="s">
        <v>75</v>
      </c>
      <c r="I7" s="23">
        <v>500000</v>
      </c>
      <c r="J7" s="23" t="s">
        <v>75</v>
      </c>
    </row>
    <row r="8" spans="2:10" s="11" customFormat="1" x14ac:dyDescent="0.25">
      <c r="B8" s="30"/>
      <c r="C8" s="38" t="s">
        <v>35</v>
      </c>
      <c r="D8" s="38"/>
      <c r="E8" s="39"/>
      <c r="F8" s="98">
        <f>SUM(F7)</f>
        <v>500000</v>
      </c>
      <c r="G8" s="107">
        <f>SUM(G7)</f>
        <v>0</v>
      </c>
      <c r="H8" s="107">
        <f>SUM(H7)</f>
        <v>0</v>
      </c>
      <c r="I8" s="99">
        <f>SUM(I7)</f>
        <v>500000</v>
      </c>
      <c r="J8" s="110">
        <f>SUM(J7)</f>
        <v>0</v>
      </c>
    </row>
    <row r="9" spans="2:10" ht="19.149999999999999" customHeight="1" x14ac:dyDescent="0.25">
      <c r="B9" s="54" t="s">
        <v>11</v>
      </c>
      <c r="C9" s="55"/>
      <c r="D9" s="55"/>
      <c r="E9" s="55"/>
      <c r="F9" s="55"/>
      <c r="G9" s="55"/>
      <c r="H9" s="55"/>
      <c r="I9" s="55"/>
      <c r="J9" s="56"/>
    </row>
    <row r="10" spans="2:10" ht="38.25" x14ac:dyDescent="0.25">
      <c r="B10" s="12">
        <v>1</v>
      </c>
      <c r="C10" s="4" t="s">
        <v>60</v>
      </c>
      <c r="D10" s="86" t="s">
        <v>28</v>
      </c>
      <c r="E10" s="23" t="s">
        <v>87</v>
      </c>
      <c r="F10" s="23" t="s">
        <v>75</v>
      </c>
      <c r="G10" s="23" t="s">
        <v>75</v>
      </c>
      <c r="H10" s="23" t="s">
        <v>75</v>
      </c>
      <c r="I10" s="23" t="s">
        <v>75</v>
      </c>
      <c r="J10" s="23" t="s">
        <v>75</v>
      </c>
    </row>
    <row r="11" spans="2:10" ht="38.25" x14ac:dyDescent="0.25">
      <c r="B11" s="12">
        <v>2</v>
      </c>
      <c r="C11" s="4" t="s">
        <v>61</v>
      </c>
      <c r="D11" s="23" t="s">
        <v>28</v>
      </c>
      <c r="E11" s="23" t="s">
        <v>88</v>
      </c>
      <c r="F11" s="23">
        <v>800000</v>
      </c>
      <c r="G11" s="23" t="s">
        <v>75</v>
      </c>
      <c r="H11" s="23" t="s">
        <v>75</v>
      </c>
      <c r="I11" s="23">
        <v>800000</v>
      </c>
      <c r="J11" s="23" t="s">
        <v>75</v>
      </c>
    </row>
    <row r="12" spans="2:10" s="11" customFormat="1" x14ac:dyDescent="0.25">
      <c r="B12" s="40" t="s">
        <v>62</v>
      </c>
      <c r="C12" s="38"/>
      <c r="D12" s="38"/>
      <c r="E12" s="39"/>
      <c r="F12" s="99">
        <f>SUM(F10:F11)</f>
        <v>800000</v>
      </c>
      <c r="G12" s="107">
        <f>SUM(G10:G11)</f>
        <v>0</v>
      </c>
      <c r="H12" s="107">
        <f>SUM(H10:H11)</f>
        <v>0</v>
      </c>
      <c r="I12" s="99">
        <f>SUM(I10:I11)</f>
        <v>800000</v>
      </c>
      <c r="J12" s="110">
        <f>SUM(J10:J11)</f>
        <v>0</v>
      </c>
    </row>
    <row r="13" spans="2:10" ht="15" x14ac:dyDescent="0.25">
      <c r="B13" s="54" t="s">
        <v>12</v>
      </c>
      <c r="C13" s="55"/>
      <c r="D13" s="55"/>
      <c r="E13" s="55"/>
      <c r="F13" s="55"/>
      <c r="G13" s="55"/>
      <c r="H13" s="55"/>
      <c r="I13" s="55"/>
      <c r="J13" s="56"/>
    </row>
    <row r="14" spans="2:10" ht="25.5" x14ac:dyDescent="0.25">
      <c r="B14" s="22">
        <v>1</v>
      </c>
      <c r="C14" s="4" t="s">
        <v>89</v>
      </c>
      <c r="D14" s="23" t="s">
        <v>28</v>
      </c>
      <c r="E14" s="23" t="s">
        <v>90</v>
      </c>
      <c r="F14" s="23">
        <v>500000</v>
      </c>
      <c r="G14" s="23" t="s">
        <v>75</v>
      </c>
      <c r="H14" s="23" t="s">
        <v>75</v>
      </c>
      <c r="I14" s="23">
        <v>500000</v>
      </c>
      <c r="J14" s="23" t="s">
        <v>75</v>
      </c>
    </row>
    <row r="15" spans="2:10" ht="30" customHeight="1" x14ac:dyDescent="0.25">
      <c r="B15" s="12">
        <v>2</v>
      </c>
      <c r="C15" s="4" t="s">
        <v>173</v>
      </c>
      <c r="D15" s="23" t="s">
        <v>28</v>
      </c>
      <c r="E15" s="23" t="s">
        <v>91</v>
      </c>
      <c r="F15" s="23" t="s">
        <v>75</v>
      </c>
      <c r="G15" s="23" t="s">
        <v>75</v>
      </c>
      <c r="H15" s="23" t="s">
        <v>75</v>
      </c>
      <c r="I15" s="23" t="s">
        <v>75</v>
      </c>
      <c r="J15" s="23" t="s">
        <v>75</v>
      </c>
    </row>
    <row r="16" spans="2:10" x14ac:dyDescent="0.25">
      <c r="B16" s="40" t="s">
        <v>35</v>
      </c>
      <c r="C16" s="38"/>
      <c r="D16" s="38"/>
      <c r="E16" s="39"/>
      <c r="F16" s="98">
        <f>SUM(F14:F15)</f>
        <v>500000</v>
      </c>
      <c r="G16" s="99">
        <f>SUM(G14:G15)</f>
        <v>0</v>
      </c>
      <c r="H16" s="99">
        <f>SUM(H14:H15)</f>
        <v>0</v>
      </c>
      <c r="I16" s="99">
        <f>SUM(I14:I15)</f>
        <v>500000</v>
      </c>
      <c r="J16" s="111">
        <f>SUM(J14:J15)</f>
        <v>0</v>
      </c>
    </row>
    <row r="17" spans="2:10" ht="15" x14ac:dyDescent="0.25">
      <c r="B17" s="54" t="s">
        <v>13</v>
      </c>
      <c r="C17" s="55"/>
      <c r="D17" s="55"/>
      <c r="E17" s="55"/>
      <c r="F17" s="55"/>
      <c r="G17" s="55"/>
      <c r="H17" s="55"/>
      <c r="I17" s="55"/>
      <c r="J17" s="56"/>
    </row>
    <row r="18" spans="2:10" ht="22.9" customHeight="1" x14ac:dyDescent="0.25">
      <c r="B18" s="12">
        <v>1</v>
      </c>
      <c r="C18" s="4" t="s">
        <v>66</v>
      </c>
      <c r="D18" s="23" t="s">
        <v>28</v>
      </c>
      <c r="E18" s="23"/>
      <c r="F18" s="23">
        <v>20000000</v>
      </c>
      <c r="G18" s="23" t="s">
        <v>75</v>
      </c>
      <c r="H18" s="23" t="s">
        <v>75</v>
      </c>
      <c r="I18" s="23" t="s">
        <v>75</v>
      </c>
      <c r="J18" s="23">
        <v>20000000</v>
      </c>
    </row>
    <row r="19" spans="2:10" ht="37.9" customHeight="1" x14ac:dyDescent="0.25">
      <c r="B19" s="12">
        <v>2</v>
      </c>
      <c r="C19" s="4" t="s">
        <v>67</v>
      </c>
      <c r="D19" s="23" t="s">
        <v>28</v>
      </c>
      <c r="E19" s="23"/>
      <c r="F19" s="23">
        <v>5000000</v>
      </c>
      <c r="G19" s="23" t="s">
        <v>75</v>
      </c>
      <c r="H19" s="23" t="s">
        <v>75</v>
      </c>
      <c r="I19" s="23">
        <f>F19</f>
        <v>5000000</v>
      </c>
      <c r="J19" s="23" t="s">
        <v>75</v>
      </c>
    </row>
    <row r="20" spans="2:10" ht="54.6" customHeight="1" x14ac:dyDescent="0.25">
      <c r="B20" s="12">
        <v>3</v>
      </c>
      <c r="C20" s="4" t="s">
        <v>51</v>
      </c>
      <c r="D20" s="23" t="s">
        <v>28</v>
      </c>
      <c r="E20" s="23"/>
      <c r="F20" s="23">
        <v>1000000</v>
      </c>
      <c r="G20" s="23" t="s">
        <v>75</v>
      </c>
      <c r="H20" s="23" t="s">
        <v>75</v>
      </c>
      <c r="I20" s="23">
        <v>1000000</v>
      </c>
      <c r="J20" s="23" t="s">
        <v>75</v>
      </c>
    </row>
    <row r="21" spans="2:10" ht="28.15" customHeight="1" x14ac:dyDescent="0.25">
      <c r="B21" s="12">
        <v>4</v>
      </c>
      <c r="C21" s="4" t="s">
        <v>40</v>
      </c>
      <c r="D21" s="23" t="s">
        <v>28</v>
      </c>
      <c r="E21" s="23"/>
      <c r="F21" s="23">
        <v>1000000</v>
      </c>
      <c r="G21" s="23" t="s">
        <v>75</v>
      </c>
      <c r="H21" s="23" t="s">
        <v>75</v>
      </c>
      <c r="I21" s="23">
        <f>F21</f>
        <v>1000000</v>
      </c>
      <c r="J21" s="23" t="s">
        <v>75</v>
      </c>
    </row>
    <row r="22" spans="2:10" ht="28.15" customHeight="1" x14ac:dyDescent="0.25">
      <c r="B22" s="14">
        <v>5</v>
      </c>
      <c r="C22" s="4" t="s">
        <v>104</v>
      </c>
      <c r="D22" s="23"/>
      <c r="E22" s="93"/>
      <c r="F22" s="93">
        <v>1000000</v>
      </c>
      <c r="G22" s="23" t="s">
        <v>75</v>
      </c>
      <c r="H22" s="23" t="s">
        <v>75</v>
      </c>
      <c r="I22" s="23">
        <v>1000000</v>
      </c>
      <c r="J22" s="23" t="s">
        <v>75</v>
      </c>
    </row>
    <row r="23" spans="2:10" ht="28.15" customHeight="1" x14ac:dyDescent="0.25">
      <c r="B23" s="14">
        <v>6</v>
      </c>
      <c r="C23" s="4" t="s">
        <v>107</v>
      </c>
      <c r="D23" s="23" t="s">
        <v>28</v>
      </c>
      <c r="E23" s="93"/>
      <c r="F23" s="93">
        <v>500000</v>
      </c>
      <c r="G23" s="23" t="s">
        <v>75</v>
      </c>
      <c r="H23" s="23" t="s">
        <v>75</v>
      </c>
      <c r="I23" s="23">
        <v>500000</v>
      </c>
      <c r="J23" s="23" t="s">
        <v>75</v>
      </c>
    </row>
    <row r="24" spans="2:10" ht="52.5" customHeight="1" x14ac:dyDescent="0.25">
      <c r="B24" s="15">
        <v>7</v>
      </c>
      <c r="C24" s="4" t="s">
        <v>139</v>
      </c>
      <c r="D24" s="23" t="s">
        <v>28</v>
      </c>
      <c r="E24" s="93"/>
      <c r="F24" s="93">
        <v>10000000</v>
      </c>
      <c r="G24" s="23" t="s">
        <v>75</v>
      </c>
      <c r="H24" s="23" t="s">
        <v>75</v>
      </c>
      <c r="I24" s="23">
        <v>10000000</v>
      </c>
      <c r="J24" s="23" t="s">
        <v>75</v>
      </c>
    </row>
    <row r="25" spans="2:10" ht="18" customHeight="1" x14ac:dyDescent="0.25">
      <c r="B25" s="40" t="s">
        <v>35</v>
      </c>
      <c r="C25" s="38"/>
      <c r="D25" s="38"/>
      <c r="E25" s="39"/>
      <c r="F25" s="98">
        <f>SUM(F18:F24)</f>
        <v>38500000</v>
      </c>
      <c r="G25" s="107">
        <f>SUM(G24)</f>
        <v>0</v>
      </c>
      <c r="H25" s="107">
        <f>SUM(H24)</f>
        <v>0</v>
      </c>
      <c r="I25" s="99">
        <f>SUM(I19:I24)</f>
        <v>18500000</v>
      </c>
      <c r="J25" s="111">
        <f>SUM(J18:J24)</f>
        <v>20000000</v>
      </c>
    </row>
    <row r="26" spans="2:10" ht="15" x14ac:dyDescent="0.25">
      <c r="B26" s="54" t="s">
        <v>14</v>
      </c>
      <c r="C26" s="55"/>
      <c r="D26" s="55"/>
      <c r="E26" s="55"/>
      <c r="F26" s="55"/>
      <c r="G26" s="55"/>
      <c r="H26" s="55"/>
      <c r="I26" s="55"/>
      <c r="J26" s="56"/>
    </row>
    <row r="27" spans="2:10" ht="25.5" x14ac:dyDescent="0.25">
      <c r="B27" s="12">
        <v>1</v>
      </c>
      <c r="C27" s="4" t="s">
        <v>27</v>
      </c>
      <c r="D27" s="23" t="s">
        <v>28</v>
      </c>
      <c r="E27" s="23" t="s">
        <v>29</v>
      </c>
      <c r="F27" s="23">
        <v>500000</v>
      </c>
      <c r="G27" s="23" t="s">
        <v>75</v>
      </c>
      <c r="H27" s="23" t="s">
        <v>75</v>
      </c>
      <c r="I27" s="23">
        <v>500000</v>
      </c>
      <c r="J27" s="23" t="s">
        <v>75</v>
      </c>
    </row>
    <row r="28" spans="2:10" x14ac:dyDescent="0.25">
      <c r="B28" s="40" t="s">
        <v>35</v>
      </c>
      <c r="C28" s="38"/>
      <c r="D28" s="38"/>
      <c r="E28" s="39"/>
      <c r="F28" s="99">
        <f>SUM(F27)</f>
        <v>500000</v>
      </c>
      <c r="G28" s="99">
        <f>SUM(G27)</f>
        <v>0</v>
      </c>
      <c r="H28" s="99">
        <f>SUM(H27)</f>
        <v>0</v>
      </c>
      <c r="I28" s="99">
        <f>SUM(I27)</f>
        <v>500000</v>
      </c>
      <c r="J28" s="111">
        <f>SUM(J27)</f>
        <v>0</v>
      </c>
    </row>
    <row r="29" spans="2:10" ht="15" x14ac:dyDescent="0.25">
      <c r="B29" s="70" t="s">
        <v>15</v>
      </c>
      <c r="C29" s="71"/>
      <c r="D29" s="71"/>
      <c r="E29" s="71"/>
      <c r="F29" s="71"/>
      <c r="G29" s="71"/>
      <c r="H29" s="71"/>
      <c r="I29" s="71"/>
      <c r="J29" s="72"/>
    </row>
    <row r="30" spans="2:10" ht="38.25" x14ac:dyDescent="0.25">
      <c r="B30" s="12">
        <v>1</v>
      </c>
      <c r="C30" s="4" t="s">
        <v>30</v>
      </c>
      <c r="D30" s="23" t="s">
        <v>28</v>
      </c>
      <c r="E30" s="23"/>
      <c r="F30" s="23">
        <v>1000000</v>
      </c>
      <c r="G30" s="23" t="s">
        <v>75</v>
      </c>
      <c r="H30" s="23" t="s">
        <v>75</v>
      </c>
      <c r="I30" s="23">
        <v>1000000</v>
      </c>
      <c r="J30" s="23" t="s">
        <v>75</v>
      </c>
    </row>
    <row r="31" spans="2:10" ht="25.5" x14ac:dyDescent="0.25">
      <c r="B31" s="12">
        <v>2</v>
      </c>
      <c r="C31" s="4" t="s">
        <v>77</v>
      </c>
      <c r="D31" s="23" t="s">
        <v>28</v>
      </c>
      <c r="E31" s="23"/>
      <c r="F31" s="23" t="s">
        <v>75</v>
      </c>
      <c r="G31" s="23" t="s">
        <v>75</v>
      </c>
      <c r="H31" s="23" t="s">
        <v>75</v>
      </c>
      <c r="I31" s="23" t="s">
        <v>75</v>
      </c>
      <c r="J31" s="23" t="s">
        <v>75</v>
      </c>
    </row>
    <row r="32" spans="2:10" ht="25.5" x14ac:dyDescent="0.25">
      <c r="B32" s="12">
        <v>3</v>
      </c>
      <c r="C32" s="4" t="s">
        <v>133</v>
      </c>
      <c r="D32" s="23" t="s">
        <v>28</v>
      </c>
      <c r="E32" s="23" t="s">
        <v>130</v>
      </c>
      <c r="F32" s="23">
        <v>3000000</v>
      </c>
      <c r="G32" s="23" t="s">
        <v>75</v>
      </c>
      <c r="H32" s="23" t="s">
        <v>75</v>
      </c>
      <c r="I32" s="23">
        <v>3000000</v>
      </c>
      <c r="J32" s="23" t="s">
        <v>75</v>
      </c>
    </row>
    <row r="33" spans="2:10" x14ac:dyDescent="0.25">
      <c r="B33" s="40" t="s">
        <v>35</v>
      </c>
      <c r="C33" s="38"/>
      <c r="D33" s="38"/>
      <c r="E33" s="39"/>
      <c r="F33" s="99">
        <f>SUM(F30:F32)</f>
        <v>4000000</v>
      </c>
      <c r="G33" s="99">
        <f>SUM(G32)</f>
        <v>0</v>
      </c>
      <c r="H33" s="99">
        <f>SUM(H32)</f>
        <v>0</v>
      </c>
      <c r="I33" s="99">
        <f>SUM(I30:I32)</f>
        <v>4000000</v>
      </c>
      <c r="J33" s="111">
        <f>SUM(J32)</f>
        <v>0</v>
      </c>
    </row>
    <row r="34" spans="2:10" ht="15" x14ac:dyDescent="0.25">
      <c r="B34" s="54" t="s">
        <v>69</v>
      </c>
      <c r="C34" s="55"/>
      <c r="D34" s="55"/>
      <c r="E34" s="55"/>
      <c r="F34" s="55"/>
      <c r="G34" s="55"/>
      <c r="H34" s="55"/>
      <c r="I34" s="55"/>
      <c r="J34" s="56"/>
    </row>
    <row r="35" spans="2:10" ht="38.25" x14ac:dyDescent="0.25">
      <c r="B35" s="12">
        <v>1</v>
      </c>
      <c r="C35" s="4" t="s">
        <v>79</v>
      </c>
      <c r="D35" s="23" t="s">
        <v>29</v>
      </c>
      <c r="E35" s="23" t="s">
        <v>116</v>
      </c>
      <c r="F35" s="23">
        <v>2314505000</v>
      </c>
      <c r="G35" s="108">
        <v>1157252500</v>
      </c>
      <c r="H35" s="23" t="s">
        <v>75</v>
      </c>
      <c r="I35" s="23" t="s">
        <v>75</v>
      </c>
      <c r="J35" s="23">
        <v>1157252500</v>
      </c>
    </row>
    <row r="36" spans="2:10" ht="38.25" x14ac:dyDescent="0.25">
      <c r="B36" s="12">
        <v>2</v>
      </c>
      <c r="C36" s="4" t="s">
        <v>117</v>
      </c>
      <c r="D36" s="23" t="s">
        <v>118</v>
      </c>
      <c r="E36" s="23"/>
      <c r="F36" s="23">
        <v>402475000</v>
      </c>
      <c r="G36" s="23">
        <v>318750000</v>
      </c>
      <c r="H36" s="23" t="s">
        <v>75</v>
      </c>
      <c r="I36" s="23" t="s">
        <v>75</v>
      </c>
      <c r="J36" s="23">
        <v>106250000</v>
      </c>
    </row>
    <row r="37" spans="2:10" ht="123" customHeight="1" x14ac:dyDescent="0.25">
      <c r="B37" s="12">
        <v>3</v>
      </c>
      <c r="C37" s="4" t="s">
        <v>80</v>
      </c>
      <c r="D37" s="87" t="s">
        <v>140</v>
      </c>
      <c r="E37" s="23" t="s">
        <v>141</v>
      </c>
      <c r="F37" s="23">
        <v>264000000</v>
      </c>
      <c r="G37" s="23">
        <v>118800000</v>
      </c>
      <c r="H37" s="23" t="s">
        <v>75</v>
      </c>
      <c r="I37" s="23" t="s">
        <v>75</v>
      </c>
      <c r="J37" s="23">
        <v>145200000</v>
      </c>
    </row>
    <row r="38" spans="2:10" ht="42" customHeight="1" x14ac:dyDescent="0.25">
      <c r="B38" s="12">
        <v>4</v>
      </c>
      <c r="C38" s="4" t="s">
        <v>119</v>
      </c>
      <c r="D38" s="23" t="s">
        <v>186</v>
      </c>
      <c r="E38" s="23"/>
      <c r="F38" s="23">
        <v>150000000</v>
      </c>
      <c r="G38" s="23">
        <v>67500000</v>
      </c>
      <c r="H38" s="23" t="s">
        <v>75</v>
      </c>
      <c r="I38" s="23" t="s">
        <v>75</v>
      </c>
      <c r="J38" s="23">
        <v>82500000</v>
      </c>
    </row>
    <row r="39" spans="2:10" ht="42" customHeight="1" x14ac:dyDescent="0.25">
      <c r="B39" s="12">
        <v>5</v>
      </c>
      <c r="C39" s="4" t="s">
        <v>185</v>
      </c>
      <c r="D39" s="23" t="s">
        <v>174</v>
      </c>
      <c r="E39" s="23"/>
      <c r="F39" s="23">
        <v>258000000</v>
      </c>
      <c r="G39" s="23" t="s">
        <v>75</v>
      </c>
      <c r="H39" s="23" t="s">
        <v>75</v>
      </c>
      <c r="I39" s="23" t="s">
        <v>75</v>
      </c>
      <c r="J39" s="23">
        <v>258000000</v>
      </c>
    </row>
    <row r="40" spans="2:10" ht="42" customHeight="1" x14ac:dyDescent="0.25">
      <c r="B40" s="12">
        <v>6</v>
      </c>
      <c r="C40" s="4" t="s">
        <v>184</v>
      </c>
      <c r="D40" s="23" t="s">
        <v>175</v>
      </c>
      <c r="E40" s="23"/>
      <c r="F40" s="23">
        <v>40000000</v>
      </c>
      <c r="G40" s="23" t="s">
        <v>75</v>
      </c>
      <c r="H40" s="23" t="s">
        <v>75</v>
      </c>
      <c r="I40" s="23" t="s">
        <v>75</v>
      </c>
      <c r="J40" s="23">
        <v>40000000</v>
      </c>
    </row>
    <row r="41" spans="2:10" ht="42" customHeight="1" x14ac:dyDescent="0.25">
      <c r="B41" s="12">
        <v>7</v>
      </c>
      <c r="C41" s="4" t="s">
        <v>176</v>
      </c>
      <c r="D41" s="23" t="s">
        <v>186</v>
      </c>
      <c r="E41" s="23"/>
      <c r="F41" s="23">
        <v>40000000</v>
      </c>
      <c r="G41" s="23" t="s">
        <v>75</v>
      </c>
      <c r="H41" s="23" t="s">
        <v>75</v>
      </c>
      <c r="I41" s="23" t="s">
        <v>75</v>
      </c>
      <c r="J41" s="23">
        <v>40000000</v>
      </c>
    </row>
    <row r="42" spans="2:10" ht="56.25" customHeight="1" x14ac:dyDescent="0.25">
      <c r="B42" s="12">
        <v>8</v>
      </c>
      <c r="C42" s="4" t="s">
        <v>177</v>
      </c>
      <c r="D42" s="23" t="s">
        <v>178</v>
      </c>
      <c r="E42" s="23"/>
      <c r="F42" s="23">
        <v>30000000</v>
      </c>
      <c r="G42" s="23" t="s">
        <v>75</v>
      </c>
      <c r="H42" s="23" t="s">
        <v>75</v>
      </c>
      <c r="I42" s="23" t="s">
        <v>75</v>
      </c>
      <c r="J42" s="23">
        <v>30000000</v>
      </c>
    </row>
    <row r="43" spans="2:10" ht="56.25" customHeight="1" x14ac:dyDescent="0.25">
      <c r="B43" s="12">
        <v>9</v>
      </c>
      <c r="C43" s="4" t="s">
        <v>86</v>
      </c>
      <c r="D43" s="23" t="s">
        <v>28</v>
      </c>
      <c r="E43" s="23"/>
      <c r="F43" s="23" t="s">
        <v>75</v>
      </c>
      <c r="G43" s="23" t="s">
        <v>75</v>
      </c>
      <c r="H43" s="23" t="s">
        <v>75</v>
      </c>
      <c r="I43" s="23" t="s">
        <v>75</v>
      </c>
      <c r="J43" s="23" t="s">
        <v>75</v>
      </c>
    </row>
    <row r="44" spans="2:10" s="25" customFormat="1" ht="82.5" customHeight="1" x14ac:dyDescent="0.25">
      <c r="B44" s="26">
        <v>10</v>
      </c>
      <c r="C44" s="6" t="s">
        <v>161</v>
      </c>
      <c r="D44" s="88" t="s">
        <v>162</v>
      </c>
      <c r="E44" s="94"/>
      <c r="F44" s="94" t="s">
        <v>75</v>
      </c>
      <c r="G44" s="94" t="s">
        <v>75</v>
      </c>
      <c r="H44" s="94" t="s">
        <v>75</v>
      </c>
      <c r="I44" s="94" t="s">
        <v>75</v>
      </c>
      <c r="J44" s="94" t="s">
        <v>75</v>
      </c>
    </row>
    <row r="45" spans="2:10" s="25" customFormat="1" ht="68.25" customHeight="1" x14ac:dyDescent="0.25">
      <c r="B45" s="26">
        <v>11</v>
      </c>
      <c r="C45" s="6" t="s">
        <v>163</v>
      </c>
      <c r="D45" s="88" t="s">
        <v>164</v>
      </c>
      <c r="E45" s="94"/>
      <c r="F45" s="94" t="s">
        <v>75</v>
      </c>
      <c r="G45" s="94" t="s">
        <v>75</v>
      </c>
      <c r="H45" s="94" t="s">
        <v>75</v>
      </c>
      <c r="I45" s="94" t="s">
        <v>75</v>
      </c>
      <c r="J45" s="94" t="s">
        <v>75</v>
      </c>
    </row>
    <row r="46" spans="2:10" s="25" customFormat="1" ht="68.25" customHeight="1" x14ac:dyDescent="0.25">
      <c r="B46" s="26">
        <v>12</v>
      </c>
      <c r="C46" s="6" t="s">
        <v>165</v>
      </c>
      <c r="D46" s="88" t="s">
        <v>170</v>
      </c>
      <c r="E46" s="94"/>
      <c r="F46" s="94" t="s">
        <v>75</v>
      </c>
      <c r="G46" s="94" t="s">
        <v>75</v>
      </c>
      <c r="H46" s="94" t="s">
        <v>75</v>
      </c>
      <c r="I46" s="94" t="s">
        <v>75</v>
      </c>
      <c r="J46" s="94" t="s">
        <v>75</v>
      </c>
    </row>
    <row r="47" spans="2:10" s="25" customFormat="1" ht="68.25" customHeight="1" x14ac:dyDescent="0.25">
      <c r="B47" s="26">
        <v>13</v>
      </c>
      <c r="C47" s="6" t="s">
        <v>166</v>
      </c>
      <c r="D47" s="88" t="s">
        <v>167</v>
      </c>
      <c r="E47" s="94"/>
      <c r="F47" s="94" t="s">
        <v>75</v>
      </c>
      <c r="G47" s="94" t="s">
        <v>75</v>
      </c>
      <c r="H47" s="94" t="s">
        <v>75</v>
      </c>
      <c r="I47" s="94" t="s">
        <v>75</v>
      </c>
      <c r="J47" s="94" t="s">
        <v>75</v>
      </c>
    </row>
    <row r="48" spans="2:10" s="25" customFormat="1" ht="68.25" customHeight="1" x14ac:dyDescent="0.25">
      <c r="B48" s="26">
        <v>14</v>
      </c>
      <c r="C48" s="6" t="s">
        <v>169</v>
      </c>
      <c r="D48" s="88" t="s">
        <v>168</v>
      </c>
      <c r="E48" s="94"/>
      <c r="F48" s="94" t="s">
        <v>75</v>
      </c>
      <c r="G48" s="94" t="s">
        <v>75</v>
      </c>
      <c r="H48" s="94" t="s">
        <v>75</v>
      </c>
      <c r="I48" s="94" t="s">
        <v>75</v>
      </c>
      <c r="J48" s="94" t="s">
        <v>75</v>
      </c>
    </row>
    <row r="49" spans="1:10" s="25" customFormat="1" ht="82.5" customHeight="1" x14ac:dyDescent="0.25">
      <c r="B49" s="26">
        <v>15</v>
      </c>
      <c r="C49" s="6" t="s">
        <v>171</v>
      </c>
      <c r="D49" s="88" t="s">
        <v>172</v>
      </c>
      <c r="E49" s="94"/>
      <c r="F49" s="94" t="s">
        <v>75</v>
      </c>
      <c r="G49" s="94" t="s">
        <v>75</v>
      </c>
      <c r="H49" s="94" t="s">
        <v>75</v>
      </c>
      <c r="I49" s="94" t="s">
        <v>75</v>
      </c>
      <c r="J49" s="94" t="s">
        <v>75</v>
      </c>
    </row>
    <row r="50" spans="1:10" s="21" customFormat="1" ht="40.5" x14ac:dyDescent="0.25">
      <c r="A50" s="17">
        <v>6</v>
      </c>
      <c r="B50" s="18">
        <v>16</v>
      </c>
      <c r="C50" s="19" t="s">
        <v>134</v>
      </c>
      <c r="D50" s="91" t="s">
        <v>187</v>
      </c>
      <c r="E50" s="20"/>
      <c r="F50" s="94" t="s">
        <v>75</v>
      </c>
      <c r="G50" s="94" t="s">
        <v>75</v>
      </c>
      <c r="H50" s="94" t="s">
        <v>75</v>
      </c>
      <c r="I50" s="94" t="s">
        <v>75</v>
      </c>
      <c r="J50" s="94" t="s">
        <v>75</v>
      </c>
    </row>
    <row r="51" spans="1:10" ht="45" customHeight="1" x14ac:dyDescent="0.25">
      <c r="B51" s="12">
        <v>17</v>
      </c>
      <c r="C51" s="4" t="s">
        <v>149</v>
      </c>
      <c r="D51" s="23" t="s">
        <v>188</v>
      </c>
      <c r="E51" s="23" t="s">
        <v>150</v>
      </c>
      <c r="F51" s="23">
        <v>2500000</v>
      </c>
      <c r="G51" s="94" t="s">
        <v>75</v>
      </c>
      <c r="H51" s="94" t="s">
        <v>75</v>
      </c>
      <c r="I51" s="94" t="s">
        <v>75</v>
      </c>
      <c r="J51" s="23">
        <v>2500000</v>
      </c>
    </row>
    <row r="52" spans="1:10" ht="24.6" customHeight="1" x14ac:dyDescent="0.25">
      <c r="B52" s="12">
        <v>18</v>
      </c>
      <c r="C52" s="4" t="s">
        <v>73</v>
      </c>
      <c r="D52" s="23" t="s">
        <v>189</v>
      </c>
      <c r="E52" s="23"/>
      <c r="F52" s="23">
        <v>1000000</v>
      </c>
      <c r="G52" s="94" t="s">
        <v>75</v>
      </c>
      <c r="H52" s="94" t="s">
        <v>75</v>
      </c>
      <c r="I52" s="94" t="s">
        <v>75</v>
      </c>
      <c r="J52" s="23">
        <v>1000000</v>
      </c>
    </row>
    <row r="53" spans="1:10" ht="26.25" customHeight="1" x14ac:dyDescent="0.25">
      <c r="B53" s="12">
        <v>19</v>
      </c>
      <c r="C53" s="4" t="s">
        <v>92</v>
      </c>
      <c r="D53" s="23" t="s">
        <v>162</v>
      </c>
      <c r="E53" s="23" t="s">
        <v>93</v>
      </c>
      <c r="F53" s="23">
        <v>2000000</v>
      </c>
      <c r="G53" s="23" t="s">
        <v>75</v>
      </c>
      <c r="H53" s="23" t="s">
        <v>75</v>
      </c>
      <c r="I53" s="23" t="s">
        <v>75</v>
      </c>
      <c r="J53" s="23">
        <f t="shared" ref="J53" si="0">F53</f>
        <v>2000000</v>
      </c>
    </row>
    <row r="54" spans="1:10" ht="24" customHeight="1" x14ac:dyDescent="0.25">
      <c r="B54" s="12">
        <v>20</v>
      </c>
      <c r="C54" s="4" t="s">
        <v>120</v>
      </c>
      <c r="D54" s="23" t="s">
        <v>190</v>
      </c>
      <c r="E54" s="23" t="s">
        <v>138</v>
      </c>
      <c r="F54" s="23">
        <v>400000</v>
      </c>
      <c r="G54" s="23" t="s">
        <v>75</v>
      </c>
      <c r="H54" s="23" t="s">
        <v>75</v>
      </c>
      <c r="I54" s="23" t="s">
        <v>75</v>
      </c>
      <c r="J54" s="23">
        <f>F54</f>
        <v>400000</v>
      </c>
    </row>
    <row r="55" spans="1:10" ht="25.9" customHeight="1" x14ac:dyDescent="0.25">
      <c r="B55" s="12">
        <v>21</v>
      </c>
      <c r="C55" s="4" t="s">
        <v>78</v>
      </c>
      <c r="D55" s="23" t="s">
        <v>28</v>
      </c>
      <c r="E55" s="23"/>
      <c r="F55" s="23">
        <f>H55+J55</f>
        <v>55000000</v>
      </c>
      <c r="G55" s="23" t="s">
        <v>75</v>
      </c>
      <c r="H55" s="23">
        <v>50000000</v>
      </c>
      <c r="I55" s="23" t="s">
        <v>75</v>
      </c>
      <c r="J55" s="23">
        <v>5000000</v>
      </c>
    </row>
    <row r="56" spans="1:10" ht="25.9" customHeight="1" x14ac:dyDescent="0.25">
      <c r="B56" s="13">
        <v>22</v>
      </c>
      <c r="C56" s="4" t="s">
        <v>126</v>
      </c>
      <c r="D56" s="89" t="s">
        <v>127</v>
      </c>
      <c r="E56" s="23" t="s">
        <v>155</v>
      </c>
      <c r="F56" s="23">
        <v>2000000</v>
      </c>
      <c r="G56" s="23" t="s">
        <v>75</v>
      </c>
      <c r="H56" s="23" t="s">
        <v>75</v>
      </c>
      <c r="I56" s="23" t="s">
        <v>75</v>
      </c>
      <c r="J56" s="23">
        <v>2000000</v>
      </c>
    </row>
    <row r="57" spans="1:10" ht="64.5" customHeight="1" x14ac:dyDescent="0.25">
      <c r="B57" s="13">
        <v>23</v>
      </c>
      <c r="C57" s="4" t="s">
        <v>124</v>
      </c>
      <c r="D57" s="89" t="s">
        <v>125</v>
      </c>
      <c r="E57" s="23"/>
      <c r="F57" s="23">
        <v>15000000</v>
      </c>
      <c r="G57" s="23" t="s">
        <v>75</v>
      </c>
      <c r="H57" s="23" t="s">
        <v>75</v>
      </c>
      <c r="I57" s="23" t="s">
        <v>75</v>
      </c>
      <c r="J57" s="23">
        <f>F57</f>
        <v>15000000</v>
      </c>
    </row>
    <row r="58" spans="1:10" ht="66" customHeight="1" x14ac:dyDescent="0.25">
      <c r="B58" s="13">
        <v>24</v>
      </c>
      <c r="C58" s="4" t="s">
        <v>131</v>
      </c>
      <c r="D58" s="89" t="s">
        <v>132</v>
      </c>
      <c r="E58" s="23"/>
      <c r="F58" s="23">
        <v>10000000</v>
      </c>
      <c r="G58" s="23" t="s">
        <v>75</v>
      </c>
      <c r="H58" s="23" t="s">
        <v>75</v>
      </c>
      <c r="I58" s="23" t="s">
        <v>75</v>
      </c>
      <c r="J58" s="23">
        <f>F58</f>
        <v>10000000</v>
      </c>
    </row>
    <row r="59" spans="1:10" ht="66" customHeight="1" x14ac:dyDescent="0.25">
      <c r="B59" s="13">
        <v>25</v>
      </c>
      <c r="C59" s="4" t="s">
        <v>151</v>
      </c>
      <c r="D59" s="89" t="s">
        <v>136</v>
      </c>
      <c r="E59" s="23" t="s">
        <v>152</v>
      </c>
      <c r="F59" s="23" t="s">
        <v>75</v>
      </c>
      <c r="G59" s="23" t="s">
        <v>75</v>
      </c>
      <c r="H59" s="23" t="s">
        <v>75</v>
      </c>
      <c r="I59" s="23" t="s">
        <v>75</v>
      </c>
      <c r="J59" s="23" t="s">
        <v>75</v>
      </c>
    </row>
    <row r="60" spans="1:10" ht="66" customHeight="1" x14ac:dyDescent="0.25">
      <c r="B60" s="13">
        <v>26</v>
      </c>
      <c r="C60" s="4" t="s">
        <v>179</v>
      </c>
      <c r="D60" s="89" t="s">
        <v>188</v>
      </c>
      <c r="E60" s="23" t="s">
        <v>153</v>
      </c>
      <c r="F60" s="23" t="s">
        <v>75</v>
      </c>
      <c r="G60" s="23" t="s">
        <v>75</v>
      </c>
      <c r="H60" s="23" t="s">
        <v>75</v>
      </c>
      <c r="I60" s="23" t="s">
        <v>75</v>
      </c>
      <c r="J60" s="23" t="s">
        <v>75</v>
      </c>
    </row>
    <row r="61" spans="1:10" ht="66" customHeight="1" x14ac:dyDescent="0.25">
      <c r="B61" s="13">
        <v>27</v>
      </c>
      <c r="C61" s="4" t="s">
        <v>135</v>
      </c>
      <c r="D61" s="89" t="s">
        <v>191</v>
      </c>
      <c r="E61" s="23" t="s">
        <v>154</v>
      </c>
      <c r="F61" s="23">
        <v>200000</v>
      </c>
      <c r="G61" s="23" t="s">
        <v>75</v>
      </c>
      <c r="H61" s="23" t="s">
        <v>75</v>
      </c>
      <c r="I61" s="23">
        <v>200000</v>
      </c>
      <c r="J61" s="23" t="s">
        <v>75</v>
      </c>
    </row>
    <row r="62" spans="1:10" ht="117" customHeight="1" x14ac:dyDescent="0.25">
      <c r="B62" s="13">
        <v>28</v>
      </c>
      <c r="C62" s="4" t="s">
        <v>137</v>
      </c>
      <c r="D62" s="89" t="s">
        <v>187</v>
      </c>
      <c r="E62" s="23"/>
      <c r="F62" s="23" t="s">
        <v>75</v>
      </c>
      <c r="G62" s="23" t="s">
        <v>75</v>
      </c>
      <c r="H62" s="23" t="s">
        <v>75</v>
      </c>
      <c r="I62" s="23" t="s">
        <v>75</v>
      </c>
      <c r="J62" s="23" t="s">
        <v>75</v>
      </c>
    </row>
    <row r="63" spans="1:10" ht="52.5" customHeight="1" x14ac:dyDescent="0.25">
      <c r="B63" s="13">
        <v>29</v>
      </c>
      <c r="C63" s="4" t="s">
        <v>180</v>
      </c>
      <c r="D63" s="89" t="s">
        <v>28</v>
      </c>
      <c r="E63" s="23"/>
      <c r="F63" s="23" t="s">
        <v>75</v>
      </c>
      <c r="G63" s="23" t="s">
        <v>75</v>
      </c>
      <c r="H63" s="23" t="s">
        <v>75</v>
      </c>
      <c r="I63" s="23" t="s">
        <v>75</v>
      </c>
      <c r="J63" s="23" t="s">
        <v>75</v>
      </c>
    </row>
    <row r="64" spans="1:10" ht="16.149999999999999" customHeight="1" x14ac:dyDescent="0.25">
      <c r="B64" s="44" t="s">
        <v>35</v>
      </c>
      <c r="C64" s="45"/>
      <c r="D64" s="45"/>
      <c r="E64" s="46"/>
      <c r="F64" s="100">
        <f>SUM(F35:F63)</f>
        <v>3587080000</v>
      </c>
      <c r="G64" s="100">
        <f>SUM(G35:G63)</f>
        <v>1662302500</v>
      </c>
      <c r="H64" s="100">
        <f>SUM(H55)</f>
        <v>50000000</v>
      </c>
      <c r="I64" s="100">
        <f>SUM(I50:I62)</f>
        <v>200000</v>
      </c>
      <c r="J64" s="112">
        <f>SUM(J35:J63)</f>
        <v>1897102500</v>
      </c>
    </row>
    <row r="65" spans="2:10" ht="15" x14ac:dyDescent="0.25">
      <c r="B65" s="73" t="s">
        <v>16</v>
      </c>
      <c r="C65" s="60"/>
      <c r="D65" s="60"/>
      <c r="E65" s="60"/>
      <c r="F65" s="60"/>
      <c r="G65" s="60"/>
      <c r="H65" s="60"/>
      <c r="I65" s="60"/>
      <c r="J65" s="61"/>
    </row>
    <row r="66" spans="2:10" ht="37.15" customHeight="1" x14ac:dyDescent="0.25">
      <c r="B66" s="12">
        <v>1</v>
      </c>
      <c r="C66" s="4" t="s">
        <v>94</v>
      </c>
      <c r="D66" s="23"/>
      <c r="E66" s="23"/>
      <c r="F66" s="23" t="s">
        <v>75</v>
      </c>
      <c r="G66" s="23" t="s">
        <v>75</v>
      </c>
      <c r="H66" s="23" t="s">
        <v>75</v>
      </c>
      <c r="I66" s="23" t="s">
        <v>75</v>
      </c>
      <c r="J66" s="23" t="s">
        <v>75</v>
      </c>
    </row>
    <row r="67" spans="2:10" ht="38.25" x14ac:dyDescent="0.25">
      <c r="B67" s="12">
        <v>2</v>
      </c>
      <c r="C67" s="4" t="s">
        <v>70</v>
      </c>
      <c r="D67" s="23" t="s">
        <v>28</v>
      </c>
      <c r="E67" s="23"/>
      <c r="F67" s="23" t="s">
        <v>75</v>
      </c>
      <c r="G67" s="23" t="s">
        <v>75</v>
      </c>
      <c r="H67" s="23" t="s">
        <v>75</v>
      </c>
      <c r="I67" s="23" t="s">
        <v>75</v>
      </c>
      <c r="J67" s="23" t="s">
        <v>75</v>
      </c>
    </row>
    <row r="68" spans="2:10" ht="19.899999999999999" customHeight="1" x14ac:dyDescent="0.25">
      <c r="B68" s="40" t="s">
        <v>35</v>
      </c>
      <c r="C68" s="38"/>
      <c r="D68" s="38"/>
      <c r="E68" s="39"/>
      <c r="F68" s="98">
        <f>SUM(F67)</f>
        <v>0</v>
      </c>
      <c r="G68" s="99">
        <f>SUM(G67)</f>
        <v>0</v>
      </c>
      <c r="H68" s="99">
        <f>SUM(F68:G68)</f>
        <v>0</v>
      </c>
      <c r="I68" s="99">
        <f>SUM(H68)</f>
        <v>0</v>
      </c>
      <c r="J68" s="111">
        <f>SUM(I68)</f>
        <v>0</v>
      </c>
    </row>
    <row r="69" spans="2:10" ht="15" x14ac:dyDescent="0.25">
      <c r="B69" s="54" t="s">
        <v>17</v>
      </c>
      <c r="C69" s="55"/>
      <c r="D69" s="55"/>
      <c r="E69" s="55"/>
      <c r="F69" s="55"/>
      <c r="G69" s="55"/>
      <c r="H69" s="55"/>
      <c r="I69" s="55"/>
      <c r="J69" s="56"/>
    </row>
    <row r="70" spans="2:10" ht="180.75" customHeight="1" x14ac:dyDescent="0.25">
      <c r="B70" s="13">
        <v>1</v>
      </c>
      <c r="C70" s="4" t="s">
        <v>142</v>
      </c>
      <c r="D70" s="23" t="s">
        <v>145</v>
      </c>
      <c r="E70" s="93" t="s">
        <v>146</v>
      </c>
      <c r="F70" s="93">
        <v>15000000</v>
      </c>
      <c r="G70" s="23" t="s">
        <v>75</v>
      </c>
      <c r="H70" s="23" t="s">
        <v>75</v>
      </c>
      <c r="I70" s="23" t="s">
        <v>75</v>
      </c>
      <c r="J70" s="23">
        <f>F70</f>
        <v>15000000</v>
      </c>
    </row>
    <row r="71" spans="2:10" ht="27.75" customHeight="1" x14ac:dyDescent="0.25">
      <c r="B71" s="13">
        <v>2</v>
      </c>
      <c r="C71" s="4" t="s">
        <v>148</v>
      </c>
      <c r="D71" s="23" t="s">
        <v>28</v>
      </c>
      <c r="E71" s="93"/>
      <c r="F71" s="93" t="s">
        <v>75</v>
      </c>
      <c r="G71" s="23" t="s">
        <v>75</v>
      </c>
      <c r="H71" s="23" t="s">
        <v>75</v>
      </c>
      <c r="I71" s="23" t="s">
        <v>75</v>
      </c>
      <c r="J71" s="23" t="s">
        <v>75</v>
      </c>
    </row>
    <row r="72" spans="2:10" ht="18.600000000000001" customHeight="1" x14ac:dyDescent="0.25">
      <c r="B72" s="40" t="s">
        <v>35</v>
      </c>
      <c r="C72" s="38"/>
      <c r="D72" s="38"/>
      <c r="E72" s="39"/>
      <c r="F72" s="98">
        <f>SUM(F70:F71)</f>
        <v>15000000</v>
      </c>
      <c r="G72" s="99">
        <f>SUM(G71)</f>
        <v>0</v>
      </c>
      <c r="H72" s="99">
        <f>SUM(H71)</f>
        <v>0</v>
      </c>
      <c r="I72" s="99">
        <f>SUM(I70)</f>
        <v>0</v>
      </c>
      <c r="J72" s="111">
        <f>SUM(J70)</f>
        <v>15000000</v>
      </c>
    </row>
    <row r="73" spans="2:10" ht="15" x14ac:dyDescent="0.25">
      <c r="B73" s="54" t="s">
        <v>18</v>
      </c>
      <c r="C73" s="55"/>
      <c r="D73" s="55"/>
      <c r="E73" s="55"/>
      <c r="F73" s="55"/>
      <c r="G73" s="55"/>
      <c r="H73" s="55"/>
      <c r="I73" s="55"/>
      <c r="J73" s="56"/>
    </row>
    <row r="74" spans="2:10" ht="38.25" x14ac:dyDescent="0.25">
      <c r="B74" s="12">
        <v>1</v>
      </c>
      <c r="C74" s="4" t="s">
        <v>71</v>
      </c>
      <c r="D74" s="23"/>
      <c r="E74" s="23"/>
      <c r="F74" s="23" t="s">
        <v>75</v>
      </c>
      <c r="G74" s="23" t="s">
        <v>75</v>
      </c>
      <c r="H74" s="23" t="s">
        <v>75</v>
      </c>
      <c r="I74" s="23" t="s">
        <v>75</v>
      </c>
      <c r="J74" s="23" t="s">
        <v>75</v>
      </c>
    </row>
    <row r="75" spans="2:10" ht="51" x14ac:dyDescent="0.25">
      <c r="B75" s="12">
        <v>2</v>
      </c>
      <c r="C75" s="4" t="s">
        <v>95</v>
      </c>
      <c r="D75" s="23"/>
      <c r="E75" s="23"/>
      <c r="F75" s="23" t="s">
        <v>75</v>
      </c>
      <c r="G75" s="23" t="s">
        <v>75</v>
      </c>
      <c r="H75" s="23" t="s">
        <v>75</v>
      </c>
      <c r="I75" s="23" t="s">
        <v>75</v>
      </c>
      <c r="J75" s="23" t="s">
        <v>75</v>
      </c>
    </row>
    <row r="76" spans="2:10" ht="20.45" customHeight="1" x14ac:dyDescent="0.25">
      <c r="B76" s="40" t="s">
        <v>35</v>
      </c>
      <c r="C76" s="38"/>
      <c r="D76" s="38"/>
      <c r="E76" s="39"/>
      <c r="F76" s="98">
        <f>SUM(F75)</f>
        <v>0</v>
      </c>
      <c r="G76" s="99">
        <f>SUM(G75)</f>
        <v>0</v>
      </c>
      <c r="H76" s="99">
        <f>SUM(F76:G76)</f>
        <v>0</v>
      </c>
      <c r="I76" s="99">
        <f>SUM(H76)</f>
        <v>0</v>
      </c>
      <c r="J76" s="111">
        <f>SUM(I76)</f>
        <v>0</v>
      </c>
    </row>
    <row r="77" spans="2:10" ht="15" x14ac:dyDescent="0.25">
      <c r="B77" s="54" t="s">
        <v>19</v>
      </c>
      <c r="C77" s="55"/>
      <c r="D77" s="55"/>
      <c r="E77" s="55"/>
      <c r="F77" s="55"/>
      <c r="G77" s="55"/>
      <c r="H77" s="55"/>
      <c r="I77" s="55"/>
      <c r="J77" s="56"/>
    </row>
    <row r="78" spans="2:10" ht="25.5" x14ac:dyDescent="0.25">
      <c r="B78" s="12">
        <v>1</v>
      </c>
      <c r="C78" s="4" t="s">
        <v>36</v>
      </c>
      <c r="D78" s="23" t="s">
        <v>28</v>
      </c>
      <c r="E78" s="23"/>
      <c r="F78" s="23">
        <v>300000</v>
      </c>
      <c r="G78" s="23" t="s">
        <v>75</v>
      </c>
      <c r="H78" s="23" t="s">
        <v>75</v>
      </c>
      <c r="I78" s="23">
        <v>300000</v>
      </c>
      <c r="J78" s="23" t="s">
        <v>75</v>
      </c>
    </row>
    <row r="79" spans="2:10" ht="25.5" x14ac:dyDescent="0.25">
      <c r="B79" s="12">
        <v>2</v>
      </c>
      <c r="C79" s="4" t="s">
        <v>37</v>
      </c>
      <c r="D79" s="23" t="s">
        <v>28</v>
      </c>
      <c r="E79" s="23"/>
      <c r="F79" s="23">
        <v>2000000</v>
      </c>
      <c r="G79" s="23" t="s">
        <v>75</v>
      </c>
      <c r="H79" s="23" t="s">
        <v>75</v>
      </c>
      <c r="I79" s="23">
        <v>2000000</v>
      </c>
      <c r="J79" s="23" t="s">
        <v>75</v>
      </c>
    </row>
    <row r="80" spans="2:10" ht="25.5" x14ac:dyDescent="0.25">
      <c r="B80" s="12">
        <v>3</v>
      </c>
      <c r="C80" s="4" t="s">
        <v>105</v>
      </c>
      <c r="D80" s="23" t="s">
        <v>28</v>
      </c>
      <c r="E80" s="23"/>
      <c r="F80" s="23">
        <v>500000</v>
      </c>
      <c r="G80" s="23" t="s">
        <v>75</v>
      </c>
      <c r="H80" s="23" t="s">
        <v>75</v>
      </c>
      <c r="I80" s="23">
        <v>500000</v>
      </c>
      <c r="J80" s="23" t="s">
        <v>75</v>
      </c>
    </row>
    <row r="81" spans="2:10" ht="25.5" x14ac:dyDescent="0.25">
      <c r="B81" s="12">
        <v>4</v>
      </c>
      <c r="C81" s="4" t="s">
        <v>38</v>
      </c>
      <c r="D81" s="23" t="s">
        <v>28</v>
      </c>
      <c r="E81" s="23"/>
      <c r="F81" s="23">
        <v>200000</v>
      </c>
      <c r="G81" s="23" t="s">
        <v>75</v>
      </c>
      <c r="H81" s="23" t="s">
        <v>75</v>
      </c>
      <c r="I81" s="23">
        <f>F81</f>
        <v>200000</v>
      </c>
      <c r="J81" s="23" t="s">
        <v>75</v>
      </c>
    </row>
    <row r="82" spans="2:10" ht="25.5" x14ac:dyDescent="0.25">
      <c r="B82" s="12">
        <v>5</v>
      </c>
      <c r="C82" s="4" t="s">
        <v>39</v>
      </c>
      <c r="D82" s="23" t="s">
        <v>28</v>
      </c>
      <c r="E82" s="23"/>
      <c r="F82" s="23">
        <v>300000</v>
      </c>
      <c r="G82" s="23" t="s">
        <v>75</v>
      </c>
      <c r="H82" s="23" t="s">
        <v>75</v>
      </c>
      <c r="I82" s="23">
        <f>F82</f>
        <v>300000</v>
      </c>
      <c r="J82" s="23" t="s">
        <v>75</v>
      </c>
    </row>
    <row r="83" spans="2:10" ht="28.15" customHeight="1" x14ac:dyDescent="0.25">
      <c r="B83" s="12">
        <v>6</v>
      </c>
      <c r="C83" s="4" t="s">
        <v>106</v>
      </c>
      <c r="D83" s="23" t="s">
        <v>28</v>
      </c>
      <c r="E83" s="23"/>
      <c r="F83" s="23">
        <v>5000000</v>
      </c>
      <c r="G83" s="23" t="s">
        <v>75</v>
      </c>
      <c r="H83" s="23" t="s">
        <v>75</v>
      </c>
      <c r="I83" s="23">
        <f>F83</f>
        <v>5000000</v>
      </c>
      <c r="J83" s="23" t="s">
        <v>75</v>
      </c>
    </row>
    <row r="84" spans="2:10" ht="43.9" customHeight="1" x14ac:dyDescent="0.25">
      <c r="B84" s="12">
        <v>7</v>
      </c>
      <c r="C84" s="4" t="s">
        <v>41</v>
      </c>
      <c r="D84" s="23" t="s">
        <v>28</v>
      </c>
      <c r="E84" s="23"/>
      <c r="F84" s="23">
        <v>6000000</v>
      </c>
      <c r="G84" s="23" t="s">
        <v>75</v>
      </c>
      <c r="H84" s="23" t="s">
        <v>75</v>
      </c>
      <c r="I84" s="23">
        <f>F84</f>
        <v>6000000</v>
      </c>
      <c r="J84" s="23" t="s">
        <v>75</v>
      </c>
    </row>
    <row r="85" spans="2:10" ht="29.25" customHeight="1" x14ac:dyDescent="0.25">
      <c r="B85" s="12">
        <v>8</v>
      </c>
      <c r="C85" s="4" t="s">
        <v>108</v>
      </c>
      <c r="D85" s="23" t="s">
        <v>28</v>
      </c>
      <c r="E85" s="23"/>
      <c r="F85" s="23">
        <v>1000000</v>
      </c>
      <c r="G85" s="23" t="s">
        <v>75</v>
      </c>
      <c r="H85" s="23" t="s">
        <v>75</v>
      </c>
      <c r="I85" s="23">
        <v>1000000</v>
      </c>
      <c r="J85" s="23" t="s">
        <v>75</v>
      </c>
    </row>
    <row r="86" spans="2:10" ht="25.5" x14ac:dyDescent="0.25">
      <c r="B86" s="12">
        <v>9</v>
      </c>
      <c r="C86" s="4" t="s">
        <v>43</v>
      </c>
      <c r="D86" s="23" t="s">
        <v>28</v>
      </c>
      <c r="E86" s="23"/>
      <c r="F86" s="23">
        <v>1000000</v>
      </c>
      <c r="G86" s="23" t="s">
        <v>75</v>
      </c>
      <c r="H86" s="23" t="s">
        <v>75</v>
      </c>
      <c r="I86" s="23">
        <v>1000000</v>
      </c>
      <c r="J86" s="23" t="s">
        <v>75</v>
      </c>
    </row>
    <row r="87" spans="2:10" ht="25.5" x14ac:dyDescent="0.25">
      <c r="B87" s="12">
        <v>10</v>
      </c>
      <c r="C87" s="4" t="s">
        <v>42</v>
      </c>
      <c r="D87" s="23" t="s">
        <v>28</v>
      </c>
      <c r="E87" s="23"/>
      <c r="F87" s="23">
        <v>50000000</v>
      </c>
      <c r="G87" s="23" t="s">
        <v>75</v>
      </c>
      <c r="H87" s="23" t="s">
        <v>75</v>
      </c>
      <c r="I87" s="23">
        <f>F87</f>
        <v>50000000</v>
      </c>
      <c r="J87" s="23" t="s">
        <v>75</v>
      </c>
    </row>
    <row r="88" spans="2:10" ht="25.5" x14ac:dyDescent="0.25">
      <c r="B88" s="12">
        <v>11</v>
      </c>
      <c r="C88" s="4" t="s">
        <v>44</v>
      </c>
      <c r="D88" s="23" t="s">
        <v>186</v>
      </c>
      <c r="E88" s="23" t="s">
        <v>45</v>
      </c>
      <c r="F88" s="23">
        <v>5000000</v>
      </c>
      <c r="G88" s="23" t="s">
        <v>75</v>
      </c>
      <c r="H88" s="23" t="s">
        <v>75</v>
      </c>
      <c r="I88" s="23"/>
      <c r="J88" s="23">
        <v>5000000</v>
      </c>
    </row>
    <row r="89" spans="2:10" ht="25.5" x14ac:dyDescent="0.25">
      <c r="B89" s="12">
        <v>12</v>
      </c>
      <c r="C89" s="4" t="s">
        <v>46</v>
      </c>
      <c r="D89" s="23" t="s">
        <v>28</v>
      </c>
      <c r="E89" s="23"/>
      <c r="F89" s="23">
        <v>200000</v>
      </c>
      <c r="G89" s="23" t="s">
        <v>75</v>
      </c>
      <c r="H89" s="23" t="s">
        <v>75</v>
      </c>
      <c r="I89" s="23">
        <v>200000</v>
      </c>
      <c r="J89" s="23" t="s">
        <v>75</v>
      </c>
    </row>
    <row r="90" spans="2:10" ht="25.5" x14ac:dyDescent="0.25">
      <c r="B90" s="12">
        <v>13</v>
      </c>
      <c r="C90" s="4" t="s">
        <v>109</v>
      </c>
      <c r="D90" s="23" t="s">
        <v>28</v>
      </c>
      <c r="E90" s="23"/>
      <c r="F90" s="23">
        <v>500000</v>
      </c>
      <c r="G90" s="23" t="s">
        <v>75</v>
      </c>
      <c r="H90" s="23" t="s">
        <v>75</v>
      </c>
      <c r="I90" s="23">
        <v>500000</v>
      </c>
      <c r="J90" s="23" t="s">
        <v>75</v>
      </c>
    </row>
    <row r="91" spans="2:10" ht="25.5" x14ac:dyDescent="0.25">
      <c r="B91" s="12">
        <v>14</v>
      </c>
      <c r="C91" s="4" t="s">
        <v>110</v>
      </c>
      <c r="D91" s="23" t="s">
        <v>28</v>
      </c>
      <c r="E91" s="23"/>
      <c r="F91" s="23">
        <v>100000</v>
      </c>
      <c r="G91" s="23" t="s">
        <v>75</v>
      </c>
      <c r="H91" s="23" t="s">
        <v>75</v>
      </c>
      <c r="I91" s="23">
        <v>100000</v>
      </c>
      <c r="J91" s="23" t="s">
        <v>75</v>
      </c>
    </row>
    <row r="92" spans="2:10" ht="25.5" x14ac:dyDescent="0.25">
      <c r="B92" s="12">
        <v>15</v>
      </c>
      <c r="C92" s="4" t="s">
        <v>111</v>
      </c>
      <c r="D92" s="23" t="s">
        <v>28</v>
      </c>
      <c r="E92" s="23"/>
      <c r="F92" s="23">
        <v>300000</v>
      </c>
      <c r="G92" s="23" t="s">
        <v>75</v>
      </c>
      <c r="H92" s="23" t="s">
        <v>75</v>
      </c>
      <c r="I92" s="23">
        <v>300000</v>
      </c>
      <c r="J92" s="23" t="s">
        <v>75</v>
      </c>
    </row>
    <row r="93" spans="2:10" ht="25.5" x14ac:dyDescent="0.25">
      <c r="B93" s="12">
        <v>16</v>
      </c>
      <c r="C93" s="4" t="s">
        <v>112</v>
      </c>
      <c r="D93" s="23" t="s">
        <v>28</v>
      </c>
      <c r="E93" s="23"/>
      <c r="F93" s="23">
        <v>500000</v>
      </c>
      <c r="G93" s="23" t="s">
        <v>75</v>
      </c>
      <c r="H93" s="23" t="s">
        <v>75</v>
      </c>
      <c r="I93" s="23">
        <v>500000</v>
      </c>
      <c r="J93" s="23" t="s">
        <v>75</v>
      </c>
    </row>
    <row r="94" spans="2:10" ht="25.5" x14ac:dyDescent="0.25">
      <c r="B94" s="12">
        <v>17</v>
      </c>
      <c r="C94" s="4" t="s">
        <v>47</v>
      </c>
      <c r="D94" s="23" t="s">
        <v>28</v>
      </c>
      <c r="E94" s="23"/>
      <c r="F94" s="23">
        <v>800000</v>
      </c>
      <c r="G94" s="23" t="s">
        <v>75</v>
      </c>
      <c r="H94" s="23" t="s">
        <v>75</v>
      </c>
      <c r="I94" s="23">
        <v>800000</v>
      </c>
      <c r="J94" s="23" t="s">
        <v>75</v>
      </c>
    </row>
    <row r="95" spans="2:10" ht="25.5" x14ac:dyDescent="0.25">
      <c r="B95" s="12">
        <v>18</v>
      </c>
      <c r="C95" s="4" t="s">
        <v>48</v>
      </c>
      <c r="D95" s="23" t="s">
        <v>28</v>
      </c>
      <c r="E95" s="23"/>
      <c r="F95" s="23">
        <v>100000</v>
      </c>
      <c r="G95" s="23" t="s">
        <v>75</v>
      </c>
      <c r="H95" s="23" t="s">
        <v>75</v>
      </c>
      <c r="I95" s="23">
        <v>100000</v>
      </c>
      <c r="J95" s="23" t="s">
        <v>75</v>
      </c>
    </row>
    <row r="96" spans="2:10" ht="25.5" x14ac:dyDescent="0.25">
      <c r="B96" s="12">
        <v>19</v>
      </c>
      <c r="C96" s="4" t="s">
        <v>49</v>
      </c>
      <c r="D96" s="23" t="s">
        <v>28</v>
      </c>
      <c r="E96" s="23"/>
      <c r="F96" s="23">
        <v>100000</v>
      </c>
      <c r="G96" s="23" t="s">
        <v>75</v>
      </c>
      <c r="H96" s="23" t="s">
        <v>75</v>
      </c>
      <c r="I96" s="23">
        <v>100000</v>
      </c>
      <c r="J96" s="23" t="s">
        <v>75</v>
      </c>
    </row>
    <row r="97" spans="2:10" ht="25.5" x14ac:dyDescent="0.25">
      <c r="B97" s="12">
        <v>20</v>
      </c>
      <c r="C97" s="4" t="s">
        <v>50</v>
      </c>
      <c r="D97" s="23" t="s">
        <v>28</v>
      </c>
      <c r="E97" s="23"/>
      <c r="F97" s="23">
        <v>2000000</v>
      </c>
      <c r="G97" s="23" t="s">
        <v>75</v>
      </c>
      <c r="H97" s="23" t="s">
        <v>75</v>
      </c>
      <c r="I97" s="23">
        <v>2000000</v>
      </c>
      <c r="J97" s="23" t="s">
        <v>75</v>
      </c>
    </row>
    <row r="98" spans="2:10" ht="25.5" x14ac:dyDescent="0.25">
      <c r="B98" s="12">
        <v>21</v>
      </c>
      <c r="C98" s="4" t="s">
        <v>114</v>
      </c>
      <c r="D98" s="23" t="s">
        <v>28</v>
      </c>
      <c r="E98" s="23"/>
      <c r="F98" s="23">
        <v>2000000</v>
      </c>
      <c r="G98" s="23" t="s">
        <v>75</v>
      </c>
      <c r="H98" s="23" t="s">
        <v>75</v>
      </c>
      <c r="I98" s="23">
        <v>2000000</v>
      </c>
      <c r="J98" s="23" t="s">
        <v>75</v>
      </c>
    </row>
    <row r="99" spans="2:10" ht="25.5" x14ac:dyDescent="0.25">
      <c r="B99" s="12">
        <v>22</v>
      </c>
      <c r="C99" s="7" t="s">
        <v>64</v>
      </c>
      <c r="D99" s="90" t="s">
        <v>28</v>
      </c>
      <c r="E99" s="90"/>
      <c r="F99" s="23">
        <v>1000000</v>
      </c>
      <c r="G99" s="23" t="s">
        <v>75</v>
      </c>
      <c r="H99" s="23" t="s">
        <v>75</v>
      </c>
      <c r="I99" s="23" t="s">
        <v>75</v>
      </c>
      <c r="J99" s="95">
        <f>F99</f>
        <v>1000000</v>
      </c>
    </row>
    <row r="100" spans="2:10" x14ac:dyDescent="0.25">
      <c r="B100" s="31"/>
      <c r="C100" s="47" t="s">
        <v>62</v>
      </c>
      <c r="D100" s="38"/>
      <c r="E100" s="39"/>
      <c r="F100" s="98">
        <f>SUM(F78:F99)</f>
        <v>78900000</v>
      </c>
      <c r="G100" s="99">
        <f>SUM(G78:G99)</f>
        <v>0</v>
      </c>
      <c r="H100" s="99">
        <f>SUM(H99)</f>
        <v>0</v>
      </c>
      <c r="I100" s="99">
        <f>SUM(I78:I99)</f>
        <v>72900000</v>
      </c>
      <c r="J100" s="111">
        <f>SUM(J78:J99)</f>
        <v>6000000</v>
      </c>
    </row>
    <row r="101" spans="2:10" ht="15" x14ac:dyDescent="0.25">
      <c r="B101" s="54" t="s">
        <v>20</v>
      </c>
      <c r="C101" s="57"/>
      <c r="D101" s="57"/>
      <c r="E101" s="57"/>
      <c r="F101" s="55"/>
      <c r="G101" s="55"/>
      <c r="H101" s="55"/>
      <c r="I101" s="55"/>
      <c r="J101" s="56"/>
    </row>
    <row r="102" spans="2:10" ht="54" customHeight="1" x14ac:dyDescent="0.25">
      <c r="B102" s="12">
        <v>1</v>
      </c>
      <c r="C102" s="4" t="s">
        <v>121</v>
      </c>
      <c r="D102" s="23" t="s">
        <v>84</v>
      </c>
      <c r="E102" s="23"/>
      <c r="F102" s="23">
        <v>16000000</v>
      </c>
      <c r="G102" s="23" t="s">
        <v>75</v>
      </c>
      <c r="H102" s="23" t="s">
        <v>75</v>
      </c>
      <c r="I102" s="23" t="s">
        <v>75</v>
      </c>
      <c r="J102" s="23">
        <f>F102</f>
        <v>16000000</v>
      </c>
    </row>
    <row r="103" spans="2:10" ht="50.45" customHeight="1" x14ac:dyDescent="0.25">
      <c r="B103" s="12">
        <v>2</v>
      </c>
      <c r="C103" s="4" t="s">
        <v>32</v>
      </c>
      <c r="D103" s="23" t="s">
        <v>28</v>
      </c>
      <c r="E103" s="23"/>
      <c r="F103" s="23" t="s">
        <v>75</v>
      </c>
      <c r="G103" s="23" t="s">
        <v>75</v>
      </c>
      <c r="H103" s="23" t="s">
        <v>75</v>
      </c>
      <c r="I103" s="23" t="s">
        <v>75</v>
      </c>
      <c r="J103" s="23" t="s">
        <v>75</v>
      </c>
    </row>
    <row r="104" spans="2:10" ht="25.9" customHeight="1" x14ac:dyDescent="0.25">
      <c r="B104" s="12">
        <v>3</v>
      </c>
      <c r="C104" s="4" t="s">
        <v>181</v>
      </c>
      <c r="D104" s="23" t="s">
        <v>28</v>
      </c>
      <c r="E104" s="23"/>
      <c r="F104" s="23">
        <v>500000</v>
      </c>
      <c r="G104" s="23" t="s">
        <v>75</v>
      </c>
      <c r="H104" s="23" t="s">
        <v>75</v>
      </c>
      <c r="I104" s="23">
        <f>F104</f>
        <v>500000</v>
      </c>
      <c r="J104" s="23" t="s">
        <v>75</v>
      </c>
    </row>
    <row r="105" spans="2:10" ht="28.15" customHeight="1" x14ac:dyDescent="0.25">
      <c r="B105" s="13">
        <v>4</v>
      </c>
      <c r="C105" s="4" t="s">
        <v>102</v>
      </c>
      <c r="D105" s="23" t="s">
        <v>28</v>
      </c>
      <c r="E105" s="93"/>
      <c r="F105" s="93">
        <v>400000</v>
      </c>
      <c r="G105" s="23" t="s">
        <v>75</v>
      </c>
      <c r="H105" s="23" t="s">
        <v>75</v>
      </c>
      <c r="I105" s="23">
        <v>400000</v>
      </c>
      <c r="J105" s="23" t="s">
        <v>75</v>
      </c>
    </row>
    <row r="106" spans="2:10" ht="28.15" customHeight="1" x14ac:dyDescent="0.25">
      <c r="B106" s="13">
        <v>5</v>
      </c>
      <c r="C106" s="4" t="s">
        <v>103</v>
      </c>
      <c r="D106" s="23" t="s">
        <v>28</v>
      </c>
      <c r="E106" s="93"/>
      <c r="F106" s="93">
        <v>400000</v>
      </c>
      <c r="G106" s="23" t="s">
        <v>75</v>
      </c>
      <c r="H106" s="23" t="s">
        <v>75</v>
      </c>
      <c r="I106" s="23">
        <v>400000</v>
      </c>
      <c r="J106" s="23" t="s">
        <v>75</v>
      </c>
    </row>
    <row r="107" spans="2:10" ht="28.15" customHeight="1" x14ac:dyDescent="0.25">
      <c r="B107" s="13">
        <v>6</v>
      </c>
      <c r="C107" s="4" t="s">
        <v>102</v>
      </c>
      <c r="D107" s="23" t="s">
        <v>28</v>
      </c>
      <c r="E107" s="93"/>
      <c r="F107" s="93">
        <v>400000</v>
      </c>
      <c r="G107" s="23" t="s">
        <v>75</v>
      </c>
      <c r="H107" s="23" t="s">
        <v>75</v>
      </c>
      <c r="I107" s="23">
        <v>400000</v>
      </c>
      <c r="J107" s="23" t="s">
        <v>75</v>
      </c>
    </row>
    <row r="108" spans="2:10" ht="28.15" customHeight="1" x14ac:dyDescent="0.25">
      <c r="B108" s="15">
        <v>7</v>
      </c>
      <c r="C108" s="4" t="s">
        <v>113</v>
      </c>
      <c r="D108" s="23" t="s">
        <v>28</v>
      </c>
      <c r="E108" s="93"/>
      <c r="F108" s="93">
        <v>5000000</v>
      </c>
      <c r="G108" s="23" t="s">
        <v>75</v>
      </c>
      <c r="H108" s="23" t="s">
        <v>75</v>
      </c>
      <c r="I108" s="23">
        <v>5000000</v>
      </c>
      <c r="J108" s="23" t="s">
        <v>75</v>
      </c>
    </row>
    <row r="109" spans="2:10" ht="37.15" customHeight="1" x14ac:dyDescent="0.25">
      <c r="B109" s="28">
        <v>8</v>
      </c>
      <c r="C109" s="7" t="s">
        <v>33</v>
      </c>
      <c r="D109" s="90" t="s">
        <v>172</v>
      </c>
      <c r="E109" s="90" t="s">
        <v>34</v>
      </c>
      <c r="F109" s="23">
        <v>2300000</v>
      </c>
      <c r="G109" s="23" t="s">
        <v>75</v>
      </c>
      <c r="H109" s="23" t="s">
        <v>75</v>
      </c>
      <c r="I109" s="23" t="s">
        <v>75</v>
      </c>
      <c r="J109" s="23">
        <v>2300000</v>
      </c>
    </row>
    <row r="110" spans="2:10" ht="18.600000000000001" customHeight="1" thickBot="1" x14ac:dyDescent="0.3">
      <c r="B110" s="29"/>
      <c r="C110" s="65" t="s">
        <v>35</v>
      </c>
      <c r="D110" s="65"/>
      <c r="E110" s="66"/>
      <c r="F110" s="98">
        <f>SUM(F102:F109)</f>
        <v>25000000</v>
      </c>
      <c r="G110" s="99">
        <f>SUM(G109)</f>
        <v>0</v>
      </c>
      <c r="H110" s="99">
        <f>SUM(H102:H109)</f>
        <v>0</v>
      </c>
      <c r="I110" s="99">
        <f>SUM(I104:I108)</f>
        <v>6700000</v>
      </c>
      <c r="J110" s="111">
        <f>SUM(J102:J109)</f>
        <v>18300000</v>
      </c>
    </row>
    <row r="111" spans="2:10" ht="15" x14ac:dyDescent="0.25">
      <c r="B111" s="58" t="s">
        <v>21</v>
      </c>
      <c r="C111" s="59"/>
      <c r="D111" s="59"/>
      <c r="E111" s="59"/>
      <c r="F111" s="60"/>
      <c r="G111" s="60"/>
      <c r="H111" s="60"/>
      <c r="I111" s="60"/>
      <c r="J111" s="61"/>
    </row>
    <row r="112" spans="2:10" ht="50.45" customHeight="1" x14ac:dyDescent="0.25">
      <c r="B112" s="12">
        <v>1</v>
      </c>
      <c r="C112" s="4" t="s">
        <v>63</v>
      </c>
      <c r="D112" s="23" t="s">
        <v>28</v>
      </c>
      <c r="E112" s="23"/>
      <c r="F112" s="23">
        <v>5000000</v>
      </c>
      <c r="G112" s="23" t="s">
        <v>75</v>
      </c>
      <c r="H112" s="23" t="s">
        <v>75</v>
      </c>
      <c r="I112" s="23">
        <f>F112</f>
        <v>5000000</v>
      </c>
      <c r="J112" s="23" t="s">
        <v>75</v>
      </c>
    </row>
    <row r="113" spans="1:10" ht="38.25" x14ac:dyDescent="0.25">
      <c r="B113" s="12">
        <v>2</v>
      </c>
      <c r="C113" s="4" t="s">
        <v>52</v>
      </c>
      <c r="D113" s="23" t="s">
        <v>28</v>
      </c>
      <c r="E113" s="23"/>
      <c r="F113" s="23">
        <v>1000000</v>
      </c>
      <c r="G113" s="23" t="s">
        <v>75</v>
      </c>
      <c r="H113" s="23" t="s">
        <v>75</v>
      </c>
      <c r="I113" s="23">
        <f>F113</f>
        <v>1000000</v>
      </c>
      <c r="J113" s="23" t="s">
        <v>75</v>
      </c>
    </row>
    <row r="114" spans="1:10" ht="29.45" customHeight="1" x14ac:dyDescent="0.25">
      <c r="B114" s="12">
        <v>3</v>
      </c>
      <c r="C114" s="4" t="s">
        <v>53</v>
      </c>
      <c r="D114" s="23" t="s">
        <v>28</v>
      </c>
      <c r="E114" s="23"/>
      <c r="F114" s="23">
        <v>2000000</v>
      </c>
      <c r="G114" s="23" t="s">
        <v>75</v>
      </c>
      <c r="H114" s="23" t="s">
        <v>75</v>
      </c>
      <c r="I114" s="23">
        <f>F114</f>
        <v>2000000</v>
      </c>
      <c r="J114" s="23" t="s">
        <v>75</v>
      </c>
    </row>
    <row r="115" spans="1:10" ht="51" customHeight="1" x14ac:dyDescent="0.25">
      <c r="B115" s="12">
        <v>4</v>
      </c>
      <c r="C115" s="4" t="s">
        <v>158</v>
      </c>
      <c r="D115" s="23" t="s">
        <v>96</v>
      </c>
      <c r="E115" s="23"/>
      <c r="F115" s="23">
        <v>13000000</v>
      </c>
      <c r="G115" s="23" t="s">
        <v>75</v>
      </c>
      <c r="H115" s="23" t="s">
        <v>75</v>
      </c>
      <c r="I115" s="23" t="s">
        <v>75</v>
      </c>
      <c r="J115" s="23">
        <f>F115</f>
        <v>13000000</v>
      </c>
    </row>
    <row r="116" spans="1:10" ht="33" customHeight="1" x14ac:dyDescent="0.25">
      <c r="B116" s="9">
        <v>5</v>
      </c>
      <c r="C116" s="4" t="s">
        <v>143</v>
      </c>
      <c r="D116" s="23" t="s">
        <v>28</v>
      </c>
      <c r="E116" s="95"/>
      <c r="F116" s="95">
        <v>4000000</v>
      </c>
      <c r="G116" s="23" t="s">
        <v>75</v>
      </c>
      <c r="H116" s="95">
        <v>3200000</v>
      </c>
      <c r="I116" s="95">
        <v>800000</v>
      </c>
      <c r="J116" s="23" t="s">
        <v>75</v>
      </c>
    </row>
    <row r="117" spans="1:10" ht="15.75" customHeight="1" x14ac:dyDescent="0.25">
      <c r="B117" s="41" t="s">
        <v>35</v>
      </c>
      <c r="C117" s="42"/>
      <c r="D117" s="42"/>
      <c r="E117" s="43"/>
      <c r="F117" s="101">
        <f>SUM(F112:F116)</f>
        <v>25000000</v>
      </c>
      <c r="G117" s="101"/>
      <c r="H117" s="101">
        <f>SUM(H116)</f>
        <v>3200000</v>
      </c>
      <c r="I117" s="101">
        <f>SUM(I112:I116)</f>
        <v>8800000</v>
      </c>
      <c r="J117" s="113">
        <f>SUM(J115:J115)</f>
        <v>13000000</v>
      </c>
    </row>
    <row r="118" spans="1:10" ht="15" x14ac:dyDescent="0.25">
      <c r="B118" s="62" t="s">
        <v>22</v>
      </c>
      <c r="C118" s="63"/>
      <c r="D118" s="63"/>
      <c r="E118" s="63"/>
      <c r="F118" s="63"/>
      <c r="G118" s="63"/>
      <c r="H118" s="63"/>
      <c r="I118" s="63"/>
      <c r="J118" s="64"/>
    </row>
    <row r="119" spans="1:10" ht="57" customHeight="1" x14ac:dyDescent="0.25">
      <c r="B119" s="27">
        <v>1</v>
      </c>
      <c r="C119" s="23" t="s">
        <v>182</v>
      </c>
      <c r="D119" s="23" t="s">
        <v>28</v>
      </c>
      <c r="E119" s="95"/>
      <c r="F119" s="95" t="s">
        <v>75</v>
      </c>
      <c r="G119" s="95" t="s">
        <v>75</v>
      </c>
      <c r="H119" s="95" t="s">
        <v>75</v>
      </c>
      <c r="I119" s="95" t="s">
        <v>75</v>
      </c>
      <c r="J119" s="95" t="s">
        <v>75</v>
      </c>
    </row>
    <row r="120" spans="1:10" ht="38.25" x14ac:dyDescent="0.25">
      <c r="B120" s="9">
        <v>2</v>
      </c>
      <c r="C120" s="3" t="s">
        <v>74</v>
      </c>
      <c r="D120" s="23" t="s">
        <v>28</v>
      </c>
      <c r="E120" s="95"/>
      <c r="F120" s="95" t="s">
        <v>75</v>
      </c>
      <c r="G120" s="95" t="s">
        <v>75</v>
      </c>
      <c r="H120" s="95" t="s">
        <v>75</v>
      </c>
      <c r="I120" s="95" t="s">
        <v>75</v>
      </c>
      <c r="J120" s="95" t="s">
        <v>75</v>
      </c>
    </row>
    <row r="121" spans="1:10" ht="18" customHeight="1" x14ac:dyDescent="0.25">
      <c r="B121" s="41" t="s">
        <v>35</v>
      </c>
      <c r="C121" s="42"/>
      <c r="D121" s="42"/>
      <c r="E121" s="43"/>
      <c r="F121" s="102">
        <f>SUM(F119:F120)</f>
        <v>0</v>
      </c>
      <c r="G121" s="101">
        <f>SUM(F121)</f>
        <v>0</v>
      </c>
      <c r="H121" s="101">
        <f>SUM(G121)</f>
        <v>0</v>
      </c>
      <c r="I121" s="101">
        <f>SUM(I119:I120)</f>
        <v>0</v>
      </c>
      <c r="J121" s="113">
        <f>SUM(J120:J120)</f>
        <v>0</v>
      </c>
    </row>
    <row r="122" spans="1:10" ht="15" x14ac:dyDescent="0.25">
      <c r="B122" s="48" t="s">
        <v>23</v>
      </c>
      <c r="C122" s="49"/>
      <c r="D122" s="49"/>
      <c r="E122" s="49"/>
      <c r="F122" s="49"/>
      <c r="G122" s="49"/>
      <c r="H122" s="49"/>
      <c r="I122" s="49"/>
      <c r="J122" s="50"/>
    </row>
    <row r="123" spans="1:10" ht="25.5" x14ac:dyDescent="0.25">
      <c r="B123" s="9">
        <v>1</v>
      </c>
      <c r="C123" s="3" t="s">
        <v>72</v>
      </c>
      <c r="D123" s="23" t="s">
        <v>28</v>
      </c>
      <c r="E123" s="95" t="s">
        <v>97</v>
      </c>
      <c r="F123" s="95" t="s">
        <v>75</v>
      </c>
      <c r="G123" s="95" t="s">
        <v>75</v>
      </c>
      <c r="H123" s="95" t="s">
        <v>75</v>
      </c>
      <c r="I123" s="95" t="s">
        <v>75</v>
      </c>
      <c r="J123" s="95" t="s">
        <v>75</v>
      </c>
    </row>
    <row r="124" spans="1:10" ht="19.149999999999999" customHeight="1" x14ac:dyDescent="0.25">
      <c r="B124" s="41" t="s">
        <v>35</v>
      </c>
      <c r="C124" s="42"/>
      <c r="D124" s="42"/>
      <c r="E124" s="43"/>
      <c r="F124" s="102">
        <f>SUM(F123)</f>
        <v>0</v>
      </c>
      <c r="G124" s="101">
        <f>SUM(F124)</f>
        <v>0</v>
      </c>
      <c r="H124" s="101">
        <f>SUM(G124)</f>
        <v>0</v>
      </c>
      <c r="I124" s="101">
        <f>SUM(I123)</f>
        <v>0</v>
      </c>
      <c r="J124" s="113">
        <f>SUM(I124)</f>
        <v>0</v>
      </c>
    </row>
    <row r="125" spans="1:10" ht="15" x14ac:dyDescent="0.25">
      <c r="B125" s="48" t="s">
        <v>24</v>
      </c>
      <c r="C125" s="49"/>
      <c r="D125" s="49"/>
      <c r="E125" s="49"/>
      <c r="F125" s="49"/>
      <c r="G125" s="49"/>
      <c r="H125" s="49"/>
      <c r="I125" s="49"/>
      <c r="J125" s="50"/>
    </row>
    <row r="126" spans="1:10" ht="25.5" x14ac:dyDescent="0.25">
      <c r="B126" s="9">
        <v>1</v>
      </c>
      <c r="C126" s="3" t="s">
        <v>31</v>
      </c>
      <c r="D126" s="23" t="s">
        <v>28</v>
      </c>
      <c r="E126" s="95"/>
      <c r="F126" s="95" t="s">
        <v>75</v>
      </c>
      <c r="G126" s="95" t="s">
        <v>75</v>
      </c>
      <c r="H126" s="95" t="s">
        <v>75</v>
      </c>
      <c r="I126" s="95" t="s">
        <v>75</v>
      </c>
      <c r="J126" s="95" t="s">
        <v>75</v>
      </c>
    </row>
    <row r="127" spans="1:10" ht="25.5" x14ac:dyDescent="0.25">
      <c r="A127" s="5"/>
      <c r="B127" s="10">
        <v>2</v>
      </c>
      <c r="C127" s="3" t="s">
        <v>192</v>
      </c>
      <c r="D127" s="23" t="s">
        <v>28</v>
      </c>
      <c r="E127" s="95"/>
      <c r="F127" s="95">
        <v>5000000</v>
      </c>
      <c r="G127" s="95" t="s">
        <v>75</v>
      </c>
      <c r="H127" s="95" t="s">
        <v>75</v>
      </c>
      <c r="I127" s="95" t="s">
        <v>75</v>
      </c>
      <c r="J127" s="95">
        <f>F127</f>
        <v>5000000</v>
      </c>
    </row>
    <row r="128" spans="1:10" ht="38.25" x14ac:dyDescent="0.25">
      <c r="B128" s="9">
        <v>3</v>
      </c>
      <c r="C128" s="3" t="s">
        <v>81</v>
      </c>
      <c r="D128" s="23" t="s">
        <v>28</v>
      </c>
      <c r="E128" s="95"/>
      <c r="F128" s="95" t="s">
        <v>75</v>
      </c>
      <c r="G128" s="95" t="s">
        <v>75</v>
      </c>
      <c r="H128" s="95" t="s">
        <v>75</v>
      </c>
      <c r="I128" s="95" t="s">
        <v>75</v>
      </c>
      <c r="J128" s="95" t="s">
        <v>75</v>
      </c>
    </row>
    <row r="129" spans="2:10" ht="38.25" x14ac:dyDescent="0.25">
      <c r="B129" s="16">
        <v>4</v>
      </c>
      <c r="C129" s="3" t="s">
        <v>122</v>
      </c>
      <c r="D129" s="23" t="s">
        <v>28</v>
      </c>
      <c r="E129" s="95"/>
      <c r="F129" s="96">
        <v>500000</v>
      </c>
      <c r="G129" s="95" t="s">
        <v>75</v>
      </c>
      <c r="H129" s="95" t="s">
        <v>75</v>
      </c>
      <c r="I129" s="95">
        <v>500000</v>
      </c>
      <c r="J129" s="95" t="s">
        <v>75</v>
      </c>
    </row>
    <row r="130" spans="2:10" ht="45" customHeight="1" x14ac:dyDescent="0.25">
      <c r="B130" s="9">
        <v>5</v>
      </c>
      <c r="C130" s="3" t="s">
        <v>159</v>
      </c>
      <c r="D130" s="23" t="s">
        <v>28</v>
      </c>
      <c r="E130" s="95"/>
      <c r="F130" s="95">
        <v>10000000</v>
      </c>
      <c r="G130" s="95" t="s">
        <v>75</v>
      </c>
      <c r="H130" s="95">
        <v>5000000</v>
      </c>
      <c r="I130" s="95"/>
      <c r="J130" s="95">
        <f>F130-H130</f>
        <v>5000000</v>
      </c>
    </row>
    <row r="131" spans="2:10" ht="17.25" customHeight="1" x14ac:dyDescent="0.25">
      <c r="B131" s="41" t="s">
        <v>35</v>
      </c>
      <c r="C131" s="42"/>
      <c r="D131" s="42"/>
      <c r="E131" s="43"/>
      <c r="F131" s="102">
        <f>SUM(F127:F130)</f>
        <v>15500000</v>
      </c>
      <c r="G131" s="101"/>
      <c r="H131" s="101">
        <f>SUM(H130)</f>
        <v>5000000</v>
      </c>
      <c r="I131" s="101">
        <f>SUM(I126:I130)</f>
        <v>500000</v>
      </c>
      <c r="J131" s="113">
        <f>SUM(J127:J130)</f>
        <v>10000000</v>
      </c>
    </row>
    <row r="132" spans="2:10" ht="15" x14ac:dyDescent="0.25">
      <c r="B132" s="48" t="s">
        <v>25</v>
      </c>
      <c r="C132" s="49"/>
      <c r="D132" s="49"/>
      <c r="E132" s="49"/>
      <c r="F132" s="49"/>
      <c r="G132" s="49"/>
      <c r="H132" s="49"/>
      <c r="I132" s="49"/>
      <c r="J132" s="50"/>
    </row>
    <row r="133" spans="2:10" ht="55.5" customHeight="1" x14ac:dyDescent="0.25">
      <c r="B133" s="9">
        <v>1</v>
      </c>
      <c r="C133" s="3" t="s">
        <v>144</v>
      </c>
      <c r="D133" s="23" t="s">
        <v>28</v>
      </c>
      <c r="E133" s="95"/>
      <c r="F133" s="95" t="s">
        <v>75</v>
      </c>
      <c r="G133" s="95" t="s">
        <v>75</v>
      </c>
      <c r="H133" s="95" t="s">
        <v>75</v>
      </c>
      <c r="I133" s="95" t="s">
        <v>75</v>
      </c>
      <c r="J133" s="95" t="s">
        <v>75</v>
      </c>
    </row>
    <row r="134" spans="2:10" ht="51.75" customHeight="1" x14ac:dyDescent="0.25">
      <c r="B134" s="9">
        <v>2</v>
      </c>
      <c r="C134" s="3" t="s">
        <v>147</v>
      </c>
      <c r="D134" s="23" t="s">
        <v>28</v>
      </c>
      <c r="E134" s="95"/>
      <c r="F134" s="95">
        <v>13000000</v>
      </c>
      <c r="G134" s="95" t="s">
        <v>75</v>
      </c>
      <c r="H134" s="95">
        <f>F134-J134</f>
        <v>10500000</v>
      </c>
      <c r="I134" s="95" t="s">
        <v>75</v>
      </c>
      <c r="J134" s="95">
        <v>2500000</v>
      </c>
    </row>
    <row r="135" spans="2:10" ht="33.75" customHeight="1" x14ac:dyDescent="0.25">
      <c r="B135" s="16">
        <v>3</v>
      </c>
      <c r="C135" s="3" t="s">
        <v>160</v>
      </c>
      <c r="D135" s="23" t="s">
        <v>28</v>
      </c>
      <c r="E135" s="96"/>
      <c r="F135" s="95">
        <v>2000000</v>
      </c>
      <c r="G135" s="95" t="s">
        <v>75</v>
      </c>
      <c r="H135" s="95" t="s">
        <v>75</v>
      </c>
      <c r="I135" s="95" t="s">
        <v>75</v>
      </c>
      <c r="J135" s="95">
        <v>2000000</v>
      </c>
    </row>
    <row r="136" spans="2:10" x14ac:dyDescent="0.25">
      <c r="B136" s="41" t="s">
        <v>35</v>
      </c>
      <c r="C136" s="42"/>
      <c r="D136" s="42"/>
      <c r="E136" s="43"/>
      <c r="F136" s="101">
        <f>SUM(F134:F135)</f>
        <v>15000000</v>
      </c>
      <c r="G136" s="101">
        <f>SUM(G135)</f>
        <v>0</v>
      </c>
      <c r="H136" s="101">
        <f>H134</f>
        <v>10500000</v>
      </c>
      <c r="I136" s="101">
        <f>SUM(I134:I135)</f>
        <v>0</v>
      </c>
      <c r="J136" s="113">
        <f>SUM(J134:J135)</f>
        <v>4500000</v>
      </c>
    </row>
    <row r="137" spans="2:10" ht="15" x14ac:dyDescent="0.25">
      <c r="B137" s="51" t="s">
        <v>26</v>
      </c>
      <c r="C137" s="52"/>
      <c r="D137" s="52"/>
      <c r="E137" s="52"/>
      <c r="F137" s="52"/>
      <c r="G137" s="52"/>
      <c r="H137" s="52"/>
      <c r="I137" s="52"/>
      <c r="J137" s="53"/>
    </row>
    <row r="138" spans="2:10" ht="63.75" x14ac:dyDescent="0.25">
      <c r="B138" s="9">
        <v>1</v>
      </c>
      <c r="C138" s="4" t="s">
        <v>157</v>
      </c>
      <c r="D138" s="23" t="s">
        <v>28</v>
      </c>
      <c r="E138" s="95"/>
      <c r="F138" s="95">
        <v>60000000</v>
      </c>
      <c r="G138" s="95" t="s">
        <v>75</v>
      </c>
      <c r="H138" s="95" t="s">
        <v>75</v>
      </c>
      <c r="I138" s="95" t="s">
        <v>75</v>
      </c>
      <c r="J138" s="95">
        <v>60000000</v>
      </c>
    </row>
    <row r="139" spans="2:10" ht="76.5" x14ac:dyDescent="0.25">
      <c r="B139" s="9">
        <v>2</v>
      </c>
      <c r="C139" s="4" t="s">
        <v>98</v>
      </c>
      <c r="D139" s="23" t="s">
        <v>28</v>
      </c>
      <c r="E139" s="95"/>
      <c r="F139" s="95">
        <v>500000</v>
      </c>
      <c r="G139" s="95" t="s">
        <v>75</v>
      </c>
      <c r="H139" s="95" t="s">
        <v>75</v>
      </c>
      <c r="I139" s="95">
        <v>500000</v>
      </c>
      <c r="J139" s="95" t="s">
        <v>75</v>
      </c>
    </row>
    <row r="140" spans="2:10" ht="44.25" customHeight="1" x14ac:dyDescent="0.25">
      <c r="B140" s="12">
        <v>3</v>
      </c>
      <c r="C140" s="4" t="s">
        <v>183</v>
      </c>
      <c r="D140" s="23" t="s">
        <v>28</v>
      </c>
      <c r="E140" s="23"/>
      <c r="F140" s="23">
        <v>8000000</v>
      </c>
      <c r="G140" s="23" t="s">
        <v>75</v>
      </c>
      <c r="H140" s="23" t="s">
        <v>75</v>
      </c>
      <c r="I140" s="23" t="s">
        <v>75</v>
      </c>
      <c r="J140" s="23">
        <f>F140</f>
        <v>8000000</v>
      </c>
    </row>
    <row r="141" spans="2:10" ht="51" x14ac:dyDescent="0.25">
      <c r="B141" s="9">
        <v>4</v>
      </c>
      <c r="C141" s="4" t="s">
        <v>54</v>
      </c>
      <c r="D141" s="23" t="s">
        <v>28</v>
      </c>
      <c r="E141" s="23" t="s">
        <v>193</v>
      </c>
      <c r="F141" s="95">
        <v>7600000</v>
      </c>
      <c r="G141" s="23" t="s">
        <v>75</v>
      </c>
      <c r="H141" s="23" t="s">
        <v>75</v>
      </c>
      <c r="I141" s="95">
        <f>F141</f>
        <v>7600000</v>
      </c>
      <c r="J141" s="23" t="s">
        <v>75</v>
      </c>
    </row>
    <row r="142" spans="2:10" ht="38.25" x14ac:dyDescent="0.25">
      <c r="B142" s="9">
        <v>5</v>
      </c>
      <c r="C142" s="4" t="s">
        <v>83</v>
      </c>
      <c r="D142" s="23" t="s">
        <v>28</v>
      </c>
      <c r="E142" s="95"/>
      <c r="F142" s="95">
        <v>3500000</v>
      </c>
      <c r="G142" s="23" t="s">
        <v>75</v>
      </c>
      <c r="H142" s="23" t="s">
        <v>75</v>
      </c>
      <c r="I142" s="95">
        <v>3500000</v>
      </c>
      <c r="J142" s="23" t="s">
        <v>75</v>
      </c>
    </row>
    <row r="143" spans="2:10" ht="41.25" customHeight="1" x14ac:dyDescent="0.25">
      <c r="B143" s="9">
        <v>6</v>
      </c>
      <c r="C143" s="4" t="s">
        <v>55</v>
      </c>
      <c r="D143" s="23" t="s">
        <v>28</v>
      </c>
      <c r="E143" s="95"/>
      <c r="F143" s="95">
        <v>2000000</v>
      </c>
      <c r="G143" s="23" t="s">
        <v>75</v>
      </c>
      <c r="H143" s="23" t="s">
        <v>75</v>
      </c>
      <c r="I143" s="95">
        <f>F143</f>
        <v>2000000</v>
      </c>
      <c r="J143" s="23" t="s">
        <v>75</v>
      </c>
    </row>
    <row r="144" spans="2:10" ht="102" x14ac:dyDescent="0.25">
      <c r="B144" s="9">
        <v>7</v>
      </c>
      <c r="C144" s="4" t="s">
        <v>56</v>
      </c>
      <c r="D144" s="23" t="s">
        <v>28</v>
      </c>
      <c r="E144" s="95"/>
      <c r="F144" s="95" t="s">
        <v>75</v>
      </c>
      <c r="G144" s="23" t="s">
        <v>75</v>
      </c>
      <c r="H144" s="23" t="s">
        <v>75</v>
      </c>
      <c r="I144" s="95" t="s">
        <v>75</v>
      </c>
      <c r="J144" s="23" t="s">
        <v>75</v>
      </c>
    </row>
    <row r="145" spans="2:10" ht="25.5" x14ac:dyDescent="0.25">
      <c r="B145" s="9">
        <v>8</v>
      </c>
      <c r="C145" s="4" t="s">
        <v>57</v>
      </c>
      <c r="D145" s="23" t="s">
        <v>28</v>
      </c>
      <c r="E145" s="95"/>
      <c r="F145" s="95">
        <v>1500000</v>
      </c>
      <c r="G145" s="23" t="s">
        <v>75</v>
      </c>
      <c r="H145" s="23" t="s">
        <v>75</v>
      </c>
      <c r="I145" s="95">
        <f>F145</f>
        <v>1500000</v>
      </c>
      <c r="J145" s="23" t="s">
        <v>75</v>
      </c>
    </row>
    <row r="146" spans="2:10" ht="25.5" x14ac:dyDescent="0.25">
      <c r="B146" s="9">
        <v>9</v>
      </c>
      <c r="C146" s="7" t="s">
        <v>99</v>
      </c>
      <c r="D146" s="23" t="s">
        <v>28</v>
      </c>
      <c r="E146" s="95"/>
      <c r="F146" s="95">
        <v>1332000</v>
      </c>
      <c r="G146" s="23" t="s">
        <v>75</v>
      </c>
      <c r="H146" s="23" t="s">
        <v>75</v>
      </c>
      <c r="I146" s="95">
        <f>F146</f>
        <v>1332000</v>
      </c>
      <c r="J146" s="23" t="s">
        <v>75</v>
      </c>
    </row>
    <row r="147" spans="2:10" ht="25.5" x14ac:dyDescent="0.25">
      <c r="B147" s="9">
        <v>10</v>
      </c>
      <c r="C147" s="7" t="s">
        <v>68</v>
      </c>
      <c r="D147" s="23" t="s">
        <v>28</v>
      </c>
      <c r="E147" s="95"/>
      <c r="F147" s="95">
        <v>1500000</v>
      </c>
      <c r="G147" s="23" t="s">
        <v>75</v>
      </c>
      <c r="H147" s="23" t="s">
        <v>75</v>
      </c>
      <c r="I147" s="95">
        <v>1500000</v>
      </c>
      <c r="J147" s="23" t="s">
        <v>75</v>
      </c>
    </row>
    <row r="148" spans="2:10" ht="38.25" x14ac:dyDescent="0.25">
      <c r="B148" s="9">
        <v>11</v>
      </c>
      <c r="C148" s="4" t="s">
        <v>58</v>
      </c>
      <c r="D148" s="23" t="s">
        <v>28</v>
      </c>
      <c r="E148" s="97"/>
      <c r="F148" s="97">
        <v>1500000</v>
      </c>
      <c r="G148" s="23" t="s">
        <v>75</v>
      </c>
      <c r="H148" s="23" t="s">
        <v>75</v>
      </c>
      <c r="I148" s="97">
        <f>F148</f>
        <v>1500000</v>
      </c>
      <c r="J148" s="23" t="s">
        <v>75</v>
      </c>
    </row>
    <row r="149" spans="2:10" ht="38.25" x14ac:dyDescent="0.25">
      <c r="B149" s="9">
        <v>12</v>
      </c>
      <c r="C149" s="4" t="s">
        <v>82</v>
      </c>
      <c r="D149" s="23" t="s">
        <v>28</v>
      </c>
      <c r="E149" s="95"/>
      <c r="F149" s="95">
        <v>6000000</v>
      </c>
      <c r="G149" s="23" t="s">
        <v>75</v>
      </c>
      <c r="H149" s="23" t="s">
        <v>75</v>
      </c>
      <c r="I149" s="95">
        <v>6000000</v>
      </c>
      <c r="J149" s="23" t="s">
        <v>75</v>
      </c>
    </row>
    <row r="150" spans="2:10" ht="25.5" x14ac:dyDescent="0.25">
      <c r="B150" s="9">
        <v>13</v>
      </c>
      <c r="C150" s="4" t="s">
        <v>100</v>
      </c>
      <c r="D150" s="23" t="s">
        <v>28</v>
      </c>
      <c r="E150" s="95"/>
      <c r="F150" s="95">
        <v>1000000</v>
      </c>
      <c r="G150" s="23" t="s">
        <v>75</v>
      </c>
      <c r="H150" s="23" t="s">
        <v>75</v>
      </c>
      <c r="I150" s="95">
        <f>F150</f>
        <v>1000000</v>
      </c>
      <c r="J150" s="23" t="s">
        <v>75</v>
      </c>
    </row>
    <row r="151" spans="2:10" ht="25.5" x14ac:dyDescent="0.25">
      <c r="B151" s="9">
        <v>14</v>
      </c>
      <c r="C151" s="4" t="s">
        <v>128</v>
      </c>
      <c r="D151" s="23" t="s">
        <v>28</v>
      </c>
      <c r="E151" s="95"/>
      <c r="F151" s="95">
        <v>1500000</v>
      </c>
      <c r="G151" s="23" t="s">
        <v>75</v>
      </c>
      <c r="H151" s="23" t="s">
        <v>75</v>
      </c>
      <c r="I151" s="95">
        <v>1500000</v>
      </c>
      <c r="J151" s="23" t="s">
        <v>75</v>
      </c>
    </row>
    <row r="152" spans="2:10" ht="25.5" x14ac:dyDescent="0.25">
      <c r="B152" s="9">
        <v>15</v>
      </c>
      <c r="C152" s="4" t="s">
        <v>101</v>
      </c>
      <c r="D152" s="23" t="s">
        <v>28</v>
      </c>
      <c r="E152" s="95"/>
      <c r="F152" s="95">
        <v>3000000</v>
      </c>
      <c r="G152" s="23" t="s">
        <v>75</v>
      </c>
      <c r="H152" s="23" t="s">
        <v>75</v>
      </c>
      <c r="I152" s="95">
        <v>3000000</v>
      </c>
      <c r="J152" s="23" t="s">
        <v>75</v>
      </c>
    </row>
    <row r="153" spans="2:10" ht="25.5" x14ac:dyDescent="0.25">
      <c r="B153" s="9">
        <v>16</v>
      </c>
      <c r="C153" s="4" t="s">
        <v>115</v>
      </c>
      <c r="D153" s="23" t="s">
        <v>28</v>
      </c>
      <c r="E153" s="95"/>
      <c r="F153" s="95" t="s">
        <v>75</v>
      </c>
      <c r="G153" s="23" t="s">
        <v>75</v>
      </c>
      <c r="H153" s="23" t="s">
        <v>75</v>
      </c>
      <c r="I153" s="95" t="s">
        <v>75</v>
      </c>
      <c r="J153" s="23" t="s">
        <v>75</v>
      </c>
    </row>
    <row r="154" spans="2:10" ht="25.5" x14ac:dyDescent="0.25">
      <c r="B154" s="9">
        <v>17</v>
      </c>
      <c r="C154" s="4" t="s">
        <v>123</v>
      </c>
      <c r="D154" s="23" t="s">
        <v>28</v>
      </c>
      <c r="E154" s="95"/>
      <c r="F154" s="95">
        <v>2000000</v>
      </c>
      <c r="G154" s="23" t="s">
        <v>75</v>
      </c>
      <c r="H154" s="23" t="s">
        <v>75</v>
      </c>
      <c r="I154" s="95">
        <f>F154</f>
        <v>2000000</v>
      </c>
      <c r="J154" s="23" t="s">
        <v>75</v>
      </c>
    </row>
    <row r="155" spans="2:10" ht="25.5" x14ac:dyDescent="0.25">
      <c r="B155" s="9">
        <v>18</v>
      </c>
      <c r="C155" s="4" t="s">
        <v>129</v>
      </c>
      <c r="D155" s="23" t="s">
        <v>28</v>
      </c>
      <c r="E155" s="95"/>
      <c r="F155" s="95">
        <v>2500000</v>
      </c>
      <c r="G155" s="23" t="s">
        <v>75</v>
      </c>
      <c r="H155" s="23" t="s">
        <v>75</v>
      </c>
      <c r="I155" s="95">
        <v>2500000</v>
      </c>
      <c r="J155" s="23" t="s">
        <v>75</v>
      </c>
    </row>
    <row r="156" spans="2:10" ht="25.5" x14ac:dyDescent="0.25">
      <c r="B156" s="9">
        <v>19</v>
      </c>
      <c r="C156" s="4" t="s">
        <v>59</v>
      </c>
      <c r="D156" s="23" t="s">
        <v>28</v>
      </c>
      <c r="E156" s="95"/>
      <c r="F156" s="95">
        <v>2000000</v>
      </c>
      <c r="G156" s="23" t="s">
        <v>75</v>
      </c>
      <c r="H156" s="23" t="s">
        <v>75</v>
      </c>
      <c r="I156" s="95">
        <f>F156</f>
        <v>2000000</v>
      </c>
      <c r="J156" s="23" t="s">
        <v>75</v>
      </c>
    </row>
    <row r="157" spans="2:10" x14ac:dyDescent="0.25">
      <c r="B157" s="35" t="s">
        <v>35</v>
      </c>
      <c r="C157" s="36"/>
      <c r="D157" s="36"/>
      <c r="E157" s="37"/>
      <c r="F157" s="103">
        <f>SUM(F138:F156)</f>
        <v>105432000</v>
      </c>
      <c r="G157" s="103">
        <f>SUM(G156)</f>
        <v>0</v>
      </c>
      <c r="H157" s="103">
        <f>SUM(H139:H156)</f>
        <v>0</v>
      </c>
      <c r="I157" s="103">
        <f>SUM(I138:I156)</f>
        <v>37432000</v>
      </c>
      <c r="J157" s="114">
        <f>SUM(J138:J156)</f>
        <v>68000000</v>
      </c>
    </row>
    <row r="158" spans="2:10" s="24" customFormat="1" ht="24.6" customHeight="1" thickBot="1" x14ac:dyDescent="0.35">
      <c r="B158" s="32" t="s">
        <v>65</v>
      </c>
      <c r="C158" s="33"/>
      <c r="D158" s="33"/>
      <c r="E158" s="34"/>
      <c r="F158" s="104">
        <f>SUM(F157+F136+F131+F117+F110+F100+F72+F64+F33+F28+F25+F16+F12+F8)</f>
        <v>3911712000</v>
      </c>
      <c r="G158" s="104">
        <f>SUM(G64)</f>
        <v>1662302500</v>
      </c>
      <c r="H158" s="104">
        <f>SUM(H136+H131+H117+H64)</f>
        <v>68700000</v>
      </c>
      <c r="I158" s="104">
        <f>SUM(I157+I131+I117+I110+I100+I64+I33+I28+I25+I16+I12+I8)</f>
        <v>151332000</v>
      </c>
      <c r="J158" s="115">
        <f>SUM(J157+J136+J131+J117+J110+J100+J72+J64+J25)</f>
        <v>2051902500</v>
      </c>
    </row>
  </sheetData>
  <mergeCells count="45">
    <mergeCell ref="B2:J2"/>
    <mergeCell ref="B3:B5"/>
    <mergeCell ref="C3:C5"/>
    <mergeCell ref="D3:D5"/>
    <mergeCell ref="E3:E5"/>
    <mergeCell ref="F3:F5"/>
    <mergeCell ref="B73:J73"/>
    <mergeCell ref="G3:J3"/>
    <mergeCell ref="I4:J4"/>
    <mergeCell ref="B6:J6"/>
    <mergeCell ref="B9:J9"/>
    <mergeCell ref="B13:J13"/>
    <mergeCell ref="B17:J17"/>
    <mergeCell ref="B12:E12"/>
    <mergeCell ref="B26:J26"/>
    <mergeCell ref="B29:J29"/>
    <mergeCell ref="B34:J34"/>
    <mergeCell ref="B65:J65"/>
    <mergeCell ref="B69:J69"/>
    <mergeCell ref="B137:J137"/>
    <mergeCell ref="B77:J77"/>
    <mergeCell ref="B101:J101"/>
    <mergeCell ref="B111:J111"/>
    <mergeCell ref="B118:J118"/>
    <mergeCell ref="B122:J122"/>
    <mergeCell ref="B125:J125"/>
    <mergeCell ref="C110:E110"/>
    <mergeCell ref="B131:E131"/>
    <mergeCell ref="B136:E136"/>
    <mergeCell ref="B158:E158"/>
    <mergeCell ref="B157:E157"/>
    <mergeCell ref="C8:E8"/>
    <mergeCell ref="B16:E16"/>
    <mergeCell ref="B25:E25"/>
    <mergeCell ref="B68:E68"/>
    <mergeCell ref="B72:E72"/>
    <mergeCell ref="B76:E76"/>
    <mergeCell ref="B121:E121"/>
    <mergeCell ref="B124:E124"/>
    <mergeCell ref="B64:E64"/>
    <mergeCell ref="C100:E100"/>
    <mergeCell ref="B33:E33"/>
    <mergeCell ref="B28:E28"/>
    <mergeCell ref="B117:E117"/>
    <mergeCell ref="B132:J132"/>
  </mergeCells>
  <pageMargins left="0.2" right="0.23" top="0.2" bottom="0.2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2024-12-11T13:36:53Z</dcterms:modified>
</cp:coreProperties>
</file>