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.serobyan\Desktop\New folder (2)\Նախագիծ\"/>
    </mc:Choice>
  </mc:AlternateContent>
  <bookViews>
    <workbookView xWindow="0" yWindow="0" windowWidth="28800" windowHeight="12330" activeTab="1"/>
  </bookViews>
  <sheets>
    <sheet name="Hav-1" sheetId="27" r:id="rId1"/>
    <sheet name="Hav-2" sheetId="32" r:id="rId2"/>
    <sheet name="Hav-3" sheetId="30" r:id="rId3"/>
    <sheet name="Hav-4" sheetId="31" r:id="rId4"/>
    <sheet name="Hav-5" sheetId="28" r:id="rId5"/>
  </sheets>
  <definedNames>
    <definedName name="AgencyCode" localSheetId="1">#REF!</definedName>
    <definedName name="AgencyCode" localSheetId="3">#REF!</definedName>
    <definedName name="AgencyCode">#REF!</definedName>
    <definedName name="AgencyName" localSheetId="1">#REF!</definedName>
    <definedName name="AgencyName" localSheetId="3">#REF!</definedName>
    <definedName name="AgencyName">#REF!</definedName>
    <definedName name="åû" localSheetId="1">#REF!</definedName>
    <definedName name="åû" localSheetId="3">#REF!</definedName>
    <definedName name="åû">#REF!</definedName>
    <definedName name="Functional1" localSheetId="1">#REF!</definedName>
    <definedName name="Functional1" localSheetId="3">#REF!</definedName>
    <definedName name="Functional1">#REF!</definedName>
    <definedName name="mas" localSheetId="1">#REF!</definedName>
    <definedName name="mas" localSheetId="3">#REF!</definedName>
    <definedName name="mas">#REF!</definedName>
    <definedName name="mass" localSheetId="1">#REF!</definedName>
    <definedName name="mass" localSheetId="3">#REF!</definedName>
    <definedName name="mass">#REF!</definedName>
    <definedName name="PANature" localSheetId="1">#REF!</definedName>
    <definedName name="PANature" localSheetId="3">#REF!</definedName>
    <definedName name="PANature">#REF!</definedName>
    <definedName name="PAType" localSheetId="1">#REF!</definedName>
    <definedName name="PAType" localSheetId="3">#REF!</definedName>
    <definedName name="PAType">#REF!</definedName>
    <definedName name="Performance2" localSheetId="1">#REF!</definedName>
    <definedName name="Performance2" localSheetId="3">#REF!</definedName>
    <definedName name="Performance2">#REF!</definedName>
    <definedName name="PerformanceType" localSheetId="1">#REF!</definedName>
    <definedName name="PerformanceType" localSheetId="3">#REF!</definedName>
    <definedName name="PerformanceType">#REF!</definedName>
    <definedName name="x" localSheetId="1">#REF!</definedName>
    <definedName name="x" localSheetId="3">#REF!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E11" i="27" l="1"/>
  <c r="F11" i="27"/>
  <c r="E19" i="27"/>
  <c r="F19" i="27"/>
  <c r="E26" i="27"/>
  <c r="F26" i="27"/>
  <c r="E33" i="27"/>
  <c r="F33" i="27"/>
  <c r="E24" i="28"/>
  <c r="D24" i="28"/>
  <c r="E44" i="28"/>
  <c r="D44" i="28"/>
  <c r="E64" i="28"/>
  <c r="D64" i="28"/>
  <c r="E84" i="28"/>
  <c r="D84" i="28"/>
  <c r="D104" i="28"/>
  <c r="E104" i="28"/>
  <c r="D124" i="28"/>
  <c r="E124" i="28"/>
  <c r="D144" i="28"/>
  <c r="E144" i="28"/>
  <c r="D23" i="31"/>
  <c r="E23" i="31"/>
  <c r="E43" i="31" s="1"/>
  <c r="D43" i="31"/>
  <c r="E10" i="30"/>
  <c r="F10" i="30"/>
  <c r="E12" i="30"/>
  <c r="F12" i="30"/>
  <c r="E14" i="30"/>
  <c r="F14" i="30"/>
  <c r="E15" i="30"/>
  <c r="F15" i="30"/>
  <c r="E16" i="30"/>
  <c r="F16" i="30"/>
  <c r="G23" i="32"/>
  <c r="H23" i="32"/>
  <c r="H19" i="32"/>
  <c r="H18" i="32" s="1"/>
  <c r="H16" i="32" s="1"/>
  <c r="H14" i="32" s="1"/>
  <c r="H12" i="32" s="1"/>
  <c r="H21" i="32"/>
  <c r="G21" i="32"/>
  <c r="G19" i="32" s="1"/>
  <c r="G18" i="32" s="1"/>
  <c r="G16" i="32" s="1"/>
  <c r="G14" i="32" s="1"/>
  <c r="G12" i="32" s="1"/>
  <c r="H26" i="32"/>
  <c r="G26" i="32"/>
  <c r="H25" i="32"/>
  <c r="H24" i="32" s="1"/>
  <c r="G25" i="32"/>
  <c r="G24" i="32" s="1"/>
  <c r="H27" i="32"/>
  <c r="G27" i="32"/>
  <c r="H29" i="32"/>
  <c r="G29" i="32"/>
  <c r="H31" i="32"/>
  <c r="G31" i="32"/>
  <c r="G33" i="32"/>
  <c r="H33" i="32"/>
  <c r="I33" i="32"/>
  <c r="G35" i="32"/>
  <c r="H35" i="32"/>
  <c r="H40" i="32"/>
  <c r="G40" i="32"/>
  <c r="H39" i="32"/>
  <c r="H38" i="32" s="1"/>
  <c r="H37" i="32" s="1"/>
  <c r="G39" i="32"/>
  <c r="G38" i="32" s="1"/>
  <c r="G37" i="32" s="1"/>
  <c r="G41" i="32"/>
  <c r="H41" i="32"/>
  <c r="I41" i="32"/>
  <c r="G42" i="32"/>
  <c r="H42" i="32"/>
  <c r="H47" i="32"/>
  <c r="G47" i="32"/>
  <c r="H46" i="32"/>
  <c r="H45" i="32" s="1"/>
  <c r="H44" i="32" s="1"/>
  <c r="G46" i="32"/>
  <c r="G45" i="32" s="1"/>
  <c r="G44" i="32" s="1"/>
  <c r="G48" i="32"/>
  <c r="H48" i="32"/>
  <c r="I48" i="32"/>
  <c r="G49" i="32"/>
  <c r="H49" i="32"/>
  <c r="H53" i="32"/>
  <c r="G53" i="32"/>
  <c r="H52" i="32"/>
  <c r="H51" i="32" s="1"/>
  <c r="G52" i="32"/>
  <c r="G51" i="32" s="1"/>
  <c r="G54" i="32"/>
  <c r="H54" i="32"/>
  <c r="G55" i="32"/>
  <c r="H55" i="32"/>
  <c r="I55" i="32"/>
  <c r="H67" i="32"/>
  <c r="G67" i="32"/>
  <c r="H66" i="32"/>
  <c r="H65" i="32" s="1"/>
  <c r="G66" i="32"/>
  <c r="G65" i="32" s="1"/>
  <c r="G68" i="32"/>
  <c r="H68" i="32"/>
  <c r="H61" i="32"/>
  <c r="H60" i="32" s="1"/>
  <c r="H59" i="32" s="1"/>
  <c r="H58" i="32" s="1"/>
  <c r="H56" i="32" s="1"/>
  <c r="G61" i="32"/>
  <c r="G60" i="32"/>
  <c r="G59" i="32" s="1"/>
  <c r="G58" i="32" s="1"/>
  <c r="G56" i="32" s="1"/>
  <c r="G62" i="32"/>
  <c r="H62" i="32"/>
  <c r="I62" i="32"/>
  <c r="H63" i="32"/>
  <c r="G63" i="32"/>
  <c r="G69" i="32"/>
  <c r="H69" i="32"/>
  <c r="I69" i="32"/>
  <c r="G70" i="32" l="1"/>
  <c r="H70" i="32"/>
  <c r="I70" i="32"/>
  <c r="G72" i="32"/>
  <c r="H72" i="32"/>
  <c r="G73" i="32"/>
  <c r="H73" i="32"/>
  <c r="G74" i="32"/>
  <c r="H74" i="32"/>
  <c r="G75" i="32"/>
  <c r="H75" i="32"/>
  <c r="G76" i="32"/>
  <c r="H76" i="32"/>
  <c r="I76" i="32"/>
  <c r="I40" i="32" l="1"/>
  <c r="I39" i="32" s="1"/>
  <c r="I38" i="32" s="1"/>
  <c r="I37" i="32" s="1"/>
  <c r="I35" i="32" s="1"/>
  <c r="I54" i="32"/>
  <c r="I53" i="32" s="1"/>
  <c r="I52" i="32" s="1"/>
  <c r="I51" i="32" s="1"/>
  <c r="I49" i="32" s="1"/>
  <c r="F144" i="28"/>
  <c r="F64" i="28"/>
  <c r="F104" i="28"/>
  <c r="I47" i="32"/>
  <c r="I46" i="32" s="1"/>
  <c r="I45" i="32" s="1"/>
  <c r="I44" i="32" s="1"/>
  <c r="I42" i="32" s="1"/>
  <c r="I61" i="32"/>
  <c r="I60" i="32" s="1"/>
  <c r="I59" i="32" s="1"/>
  <c r="I58" i="32" s="1"/>
  <c r="I56" i="32" s="1"/>
  <c r="G44" i="28"/>
  <c r="J40" i="32"/>
  <c r="J39" i="32" s="1"/>
  <c r="J38" i="32" s="1"/>
  <c r="J37" i="32" s="1"/>
  <c r="J35" i="32" s="1"/>
  <c r="J61" i="32"/>
  <c r="J60" i="32" s="1"/>
  <c r="J59" i="32" s="1"/>
  <c r="J58" i="32" s="1"/>
  <c r="J56" i="32" s="1"/>
  <c r="G104" i="28"/>
  <c r="G84" i="28"/>
  <c r="J54" i="32"/>
  <c r="J53" i="32" s="1"/>
  <c r="J52" i="32" s="1"/>
  <c r="J51" i="32" s="1"/>
  <c r="J49" i="32" s="1"/>
  <c r="F84" i="28"/>
  <c r="J75" i="32"/>
  <c r="J74" i="32" s="1"/>
  <c r="J73" i="32" s="1"/>
  <c r="J72" i="32" s="1"/>
  <c r="J70" i="32" s="1"/>
  <c r="G144" i="28"/>
  <c r="G64" i="28"/>
  <c r="J47" i="32"/>
  <c r="J46" i="32" s="1"/>
  <c r="J45" i="32" s="1"/>
  <c r="J44" i="32" s="1"/>
  <c r="J42" i="32" s="1"/>
  <c r="G124" i="28"/>
  <c r="F124" i="28"/>
  <c r="J68" i="32"/>
  <c r="J67" i="32"/>
  <c r="J66" i="32" s="1"/>
  <c r="J65" i="32" s="1"/>
  <c r="J63" i="32" s="1"/>
  <c r="I68" i="32"/>
  <c r="I67" i="32" s="1"/>
  <c r="I66" i="32" s="1"/>
  <c r="I65" i="32" s="1"/>
  <c r="I63" i="32" s="1"/>
  <c r="F44" i="28" l="1"/>
  <c r="J33" i="32"/>
  <c r="H16" i="30" s="1"/>
  <c r="H15" i="30" s="1"/>
  <c r="H14" i="30" s="1"/>
  <c r="H12" i="30" s="1"/>
  <c r="H10" i="30" s="1"/>
  <c r="I75" i="32"/>
  <c r="I74" i="32" s="1"/>
  <c r="I73" i="32" s="1"/>
  <c r="I72" i="32" s="1"/>
  <c r="I31" i="32" s="1"/>
  <c r="I29" i="32" s="1"/>
  <c r="I27" i="32" s="1"/>
  <c r="I26" i="32" s="1"/>
  <c r="G24" i="28"/>
  <c r="F24" i="28"/>
  <c r="J31" i="32" l="1"/>
  <c r="J29" i="32" s="1"/>
  <c r="J27" i="32" s="1"/>
  <c r="J26" i="32" s="1"/>
  <c r="G16" i="30"/>
  <c r="G15" i="30" s="1"/>
  <c r="G14" i="30" s="1"/>
  <c r="G12" i="30" s="1"/>
  <c r="G10" i="30" s="1"/>
  <c r="H33" i="27"/>
  <c r="J25" i="32"/>
  <c r="J24" i="32" s="1"/>
  <c r="J23" i="32" s="1"/>
  <c r="J21" i="32" s="1"/>
  <c r="J19" i="32" s="1"/>
  <c r="J18" i="32" s="1"/>
  <c r="J16" i="32" s="1"/>
  <c r="J14" i="32" s="1"/>
  <c r="J12" i="32" s="1"/>
  <c r="J11" i="32" s="1"/>
  <c r="G23" i="31"/>
  <c r="G43" i="31" s="1"/>
  <c r="I25" i="32"/>
  <c r="I24" i="32" s="1"/>
  <c r="I23" i="32" s="1"/>
  <c r="I21" i="32" s="1"/>
  <c r="I19" i="32" s="1"/>
  <c r="I18" i="32" s="1"/>
  <c r="I16" i="32" s="1"/>
  <c r="I14" i="32" s="1"/>
  <c r="I12" i="32" s="1"/>
  <c r="I11" i="32" s="1"/>
  <c r="G33" i="27"/>
  <c r="F23" i="31"/>
  <c r="F43" i="31" s="1"/>
  <c r="G19" i="27" l="1"/>
  <c r="G11" i="27" s="1"/>
  <c r="G26" i="27"/>
  <c r="H26" i="27"/>
  <c r="H19" i="27"/>
  <c r="H11" i="27" s="1"/>
</calcChain>
</file>

<file path=xl/sharedStrings.xml><?xml version="1.0" encoding="utf-8"?>
<sst xmlns="http://schemas.openxmlformats.org/spreadsheetml/2006/main" count="419" uniqueCount="153">
  <si>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</si>
  <si>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</si>
  <si>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</si>
  <si>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</si>
  <si>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</si>
  <si>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</si>
  <si>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</si>
  <si>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</si>
  <si>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</si>
  <si>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</si>
  <si>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</si>
  <si>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</si>
  <si>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</si>
  <si>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</si>
  <si>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</si>
  <si>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</si>
  <si>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</si>
  <si>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</si>
  <si>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</si>
  <si>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</si>
  <si>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</si>
  <si>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</si>
  <si>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>Ծրագրի միջոցառումներ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</si>
  <si>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</si>
  <si>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</si>
  <si>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</si>
  <si>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</si>
  <si>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</si>
  <si>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</si>
  <si>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</si>
  <si>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</si>
  <si>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</si>
  <si>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</si>
  <si>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</si>
  <si>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</si>
  <si>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</si>
  <si>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</si>
  <si>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</si>
  <si>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</si>
  <si>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</si>
  <si>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</si>
  <si>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</si>
  <si>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</si>
  <si>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</si>
  <si>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</si>
  <si>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ՀՀ կառավարություն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</si>
  <si>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</si>
  <si>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</si>
  <si>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</si>
  <si>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</si>
  <si>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</si>
  <si>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</si>
  <si>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</si>
  <si>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</si>
  <si>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</si>
  <si>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</si>
  <si>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</si>
  <si>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</si>
  <si>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</si>
  <si>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</si>
  <si>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</si>
  <si>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</si>
  <si>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</si>
  <si>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 xml:space="preserve"> Արդյունքի չափորոշիչներ </t>
  </si>
  <si>
    <t xml:space="preserve"> Միջոցառման վրա կատարվող ծախսը (հազար դրամ)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</si>
  <si>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</si>
  <si>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</si>
  <si>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</si>
  <si>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</si>
  <si>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</si>
  <si>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>05</t>
  </si>
  <si>
    <t>02</t>
  </si>
  <si>
    <t xml:space="preserve"> Այլընտրանքային աշխատանքային ծառայություն</t>
  </si>
  <si>
    <t xml:space="preserve"> Քաղաքացիական պարտքի կատարման այլընտրանքային տարբերակների ապահովում</t>
  </si>
  <si>
    <t xml:space="preserve"> Այլընտրանքային աշխատանքային ծառայության արդյունավետության ապահովում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</si>
  <si>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</si>
  <si>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Այլընտրանքային աշխատանքային ծառայության անցած ՀՀ քաղաքացիներին  «Այլընտրանքային ծառայության մասին» ՀՀ օրենքով սահմանված դրամական բավարարման և փոխհատուցումների տրամադրում</t>
  </si>
  <si>
    <t xml:space="preserve"> Տրանսֆերտների տրամադրում</t>
  </si>
  <si>
    <t xml:space="preserve"> Պաշտպանություն (այլ դասերին չպատկանող)</t>
  </si>
  <si>
    <t xml:space="preserve"> 1110</t>
  </si>
  <si>
    <t xml:space="preserve"> 12001</t>
  </si>
  <si>
    <t>ՀՀ ՏԱՐԱԾՔԱՅԻՆ ԿԱՌԱՎԱՐՄԱՆ ԵՎ ԵՆԹԱԿԱՌՈՒՑՎԱԾՔՆԵՐԻ ՆԱԽԱՐԱՐՈՒԹՅՈՒՆ</t>
  </si>
  <si>
    <t>01</t>
  </si>
  <si>
    <t xml:space="preserve"> ՊԱՇՏՊԱՆՈՒԹՅՈՒՆ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</si>
  <si>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</si>
  <si>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</si>
  <si>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</si>
  <si>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 xml:space="preserve"> ՀՀ Կոտայքի մարզպետարան</t>
  </si>
  <si>
    <t xml:space="preserve"> Ծրագրի դասիչը </t>
  </si>
  <si>
    <t xml:space="preserve"> Ծրագրի անվանումը </t>
  </si>
  <si>
    <t xml:space="preserve"> 1110 </t>
  </si>
  <si>
    <t xml:space="preserve"> Այլընտրանքային աշխատանքային ծառայություն </t>
  </si>
  <si>
    <t xml:space="preserve"> Ծրագրի միջոցառումները </t>
  </si>
  <si>
    <t xml:space="preserve"> 12001 </t>
  </si>
  <si>
    <t xml:space="preserve"> Այլընտրանքային աշխատանքային ծառայողներին դրամական բավարարման և դրամական փոխհատուցման տրամադրում </t>
  </si>
  <si>
    <t xml:space="preserve"> Այլընտրանքային աշխատանքային ծառայության անցած ՀՀ քաղաքացիներին  «Այլընտրանքային ծառայության մասին» ՀՀ օրենքով սահմանված դրամական բավարարման և փոխհատուցումների տրամադրում </t>
  </si>
  <si>
    <t xml:space="preserve"> Տրանսֆերտների տրամադրում </t>
  </si>
  <si>
    <t xml:space="preserve"> Շահառուների ընտրության չափանիշները? </t>
  </si>
  <si>
    <t xml:space="preserve">  Այլընտրանքային ծառայությության մասին ՀՀ օրենքի պահանջներին համապատասխան այլընտրանքային աշխատանքային ծառայության անցնող ՀՀ քաղաքացիներ </t>
  </si>
  <si>
    <t xml:space="preserve"> Այլընտրանքային աշխատանքային ծառայություն անցնողների թիվ, անձ </t>
  </si>
  <si>
    <t xml:space="preserve"> ՀՀ տարածքային կառավարման և ենթակառուցվածքների նախարարություն </t>
  </si>
  <si>
    <t xml:space="preserve"> ՄԱՍ 1. ՊԵՏԱԿԱՆ ՄԱՐՄՆԻ ԳԾՈՎ ԱՐԴՅՈՒՆՔԱՅԻՆ (ԿԱՏԱՐՈՂԱԿԱՆ) ՑՈՒՑԱՆԻՇՆԵՐԸ </t>
  </si>
  <si>
    <t xml:space="preserve"> ՀՀ Կոտայքի  մարզպետարան </t>
  </si>
  <si>
    <t xml:space="preserve"> ՀՀ աշխատանքի և սոցիալական հարցերի նախարարություն</t>
  </si>
  <si>
    <t xml:space="preserve"> ՀՀ առողջապահության նախարարություն </t>
  </si>
  <si>
    <t>Հավելված 5</t>
  </si>
  <si>
    <t xml:space="preserve"> - Ընթացիկ դրամաշնորհներ պետական և համայնքային ոչ առևտրային կազմակերպություններին</t>
  </si>
  <si>
    <t>Բաժին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</si>
  <si>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</si>
  <si>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</si>
  <si>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Ինն ամիս</t>
  </si>
  <si>
    <t>Տարի</t>
  </si>
  <si>
    <t>Ծրագիր</t>
  </si>
  <si>
    <t>Միջոցառում</t>
  </si>
  <si>
    <t>Ընդամենը</t>
  </si>
  <si>
    <t>այդ թվում`</t>
  </si>
  <si>
    <t>ՀՀ տարածքային կառավարման և ենթակառուցվածքների նախարարություն</t>
  </si>
  <si>
    <t>12001</t>
  </si>
  <si>
    <t>Այլընտրանքային աշխատանքային ծառայողներին դրամական բավարարման և դրամական փոխհատուցման տրամադրում</t>
  </si>
  <si>
    <t xml:space="preserve"> ՀՀ տարածքային կառավարման և ենթակառուցվածքների նախարարություն</t>
  </si>
  <si>
    <t xml:space="preserve"> - Ընթացիկ սուբվենցիաներ համայնքներին</t>
  </si>
  <si>
    <t xml:space="preserve"> ՀՀ Գեղարքունիքի մարզպետարան</t>
  </si>
  <si>
    <t xml:space="preserve"> ՀՀ Գեղարքունիքի մարզպետարան </t>
  </si>
  <si>
    <t>Խումբ</t>
  </si>
  <si>
    <t xml:space="preserve"> Շահառուների ընտրության չափանիշները`</t>
  </si>
  <si>
    <t xml:space="preserve"> Աղյուսակ 9.47</t>
  </si>
  <si>
    <t xml:space="preserve"> Աղյուսակ 9.1.58</t>
  </si>
  <si>
    <t xml:space="preserve"> Աղյուսակ 9.1.8</t>
  </si>
  <si>
    <t xml:space="preserve"> Աղյուսակ 9.1.9</t>
  </si>
  <si>
    <t xml:space="preserve"> Աղյուսակ 9.1.16</t>
  </si>
  <si>
    <t xml:space="preserve"> Աղյուսակ 9.1.48</t>
  </si>
  <si>
    <t xml:space="preserve"> Աղյուսակ 9.1.51</t>
  </si>
  <si>
    <t>»</t>
  </si>
  <si>
    <t xml:space="preserve"> - Ընթացիկ դրամաշնորհներ պետական և համայնքային  առևտրային կազմակերպություններին</t>
  </si>
  <si>
    <t xml:space="preserve"> Պահուստային ֆոնդի կառավարման արդյունավետության և թափանցիկության ապահովում</t>
  </si>
  <si>
    <t>ՀՀ կառավարության 2022 թվականի</t>
  </si>
  <si>
    <t>«ՀԱՅԱUՏԱՆԻ ՀԱՆՐԱՊԵՏՈՒԹՅԱՆ 2022 ԹՎԱԿԱՆԻ ՊԵՏԱԿԱՆ ԲՅՈՒՋԵԻ ՄԱUԻՆ» OՐԵՆՔԻ N 1 ՀԱՎԵԼՎԱԾԻ N 2 ԱՂՅՈՒՍԱԿՈՒՄ ԿԱՏԱՐՎՈՂ ՎԵՐԱԲԱՇԽՈՒՄԸ ԵՎ ՀԱՅԱՍՏԱՆԻ ՀԱՆՐԱՊԵՏՈՒԹՅԱՆ ԿԱՌԱՎԱՐՈՒԹՅԱՆ 2021 ԹՎԱԿԱՆԻ ԴԵԿՏԵՄԲԵՐԻ 23-Ի N 2121-Ն ՈՐՈՇՄԱՆ N 5 ՀԱՎԵԼՎԱԾԻ N 1 ԱՂՅՈՒՍԱԿՈՒՄ ԿԱՏԱՐՎՈՂ ՓՈՓՈԽՈՒԹՅՈՒՆՆԵՐԸ</t>
  </si>
  <si>
    <t>ՀԱՅԱՍՏԱՆԻ ՀԱՆՐԱՊԵՏՈՒԹՅԱՆ ԿԱՌԱՎԱՐՈՒԹՅԱՆ 2021 ԹՎԱԿԱՆԻ ԴԵԿՏԵՄԲԵՐԻ 23-Ի N 2121-Ն ՈՐՈՇՄԱՆ N 3 ԵՎ N 4 ՀԱՎԵԼՎԱԾՆԵՐՈՒՄ ԿԱՏԱՐՎՈՂ ՓՈՓՈԽՈՒԹՅՈՒՆՆԵՐԸ ԵՎ ԼՐԱՑՈՒՄՆԵՐԸ</t>
  </si>
  <si>
    <t>Ցուցանիշների փոփոխությունը
(ավելացումները նշված են դրական նշանով, իսկ նվազեցումները` փակագծերում)</t>
  </si>
  <si>
    <t xml:space="preserve"> Առաջին եռամսյակ</t>
  </si>
  <si>
    <t xml:space="preserve"> Առաջին կիսամյակ</t>
  </si>
  <si>
    <t>Ցուցանիշների փոփոխությունը
(ավելացումները նշված են դրական նշանով)</t>
  </si>
  <si>
    <t>ՀԱՅԱՍՏԱՆԻ ՀԱՆՐԱՊԵՏՈՒԹՅԱՆ ԿԱՌԱՎԱՐՈՒԹՅԱՆ 2021 ԹՎԱԿԱՆԻ ԴԵԿՏԵՄԲԵՐԻ 23-Ի N 2121-Ն ՈՐՈՇՄԱՆ N 5 ՀԱՎԵԼՎԱԾԻ N 6 ԱՂՅՈՒՍԱԿՈՒՄ ԿԱՏԱՐՎՈՂ ՓՈՓՈԽՈՒԹՅՈՒՆՆԵՐԸ</t>
  </si>
  <si>
    <t>Ցուցանիշների փոփոխությունը
(նվազեցումները նշված են փակագծերում)</t>
  </si>
  <si>
    <t>ՀԱՅԱՍՏԱՆԻ ՀԱՆՐԱՊԵՏՈՒԹՅԱՆ ԿԱՌԱՎԱՐՈՒԹՅԱՆ 2021 ԹՎԱԿԱՆԻ ԴԵԿՏԵՄԲԵՐԻ 23-Ի N 2121-Ն ՈՐՈՇՄԱՆ N 9.1 ՀԱՎԵԼՎԱԾԻ  NN 9.1.8, 9.1.9, 9.1.16, 9.1.48, 9.1.51,9.1.53 ԵՎ 9.1.58 ԱՂՅՈՒՍԱԿՆԵՐՈՒՄ ԿԱՏԱՐՎՈՂ ՓՈՓՈԽՈՒԹՅՈՒՆՆԵՐԸ</t>
  </si>
  <si>
    <t xml:space="preserve"> ՀՀ Արարատի մարզպետարան </t>
  </si>
  <si>
    <t xml:space="preserve"> Աղյուսակ 9.7</t>
  </si>
  <si>
    <t>ՀԱՅԱՍՏԱՆԻ ՀԱՆՐԱՊԵՏՈՒԹՅԱՆ ԿԱՌԱՎԱՐՈՒԹՅԱՆ 2021 ԹՎԱԿԱՆԻ ԴԵԿՏԵՄԲԵՐԻ 23-Ի N 2121-Ն ՈՐՈՇՄԱՆ N 9 ՀԱՎԵԼՎԱԾԻ NN 9.7 ԵՎ 9.47 ԱՂՅՈՒՍԱԿՆԵՐՈՒՄ ԿԱՏԱՐՎՈՂ ՓՈՓՈԽՈՒԹՅՈՒՆՆԵՐԸ</t>
  </si>
  <si>
    <t xml:space="preserve"> ՀՀ  առողջապահության  նախարարություն</t>
  </si>
  <si>
    <t xml:space="preserve"> ՀՀ  աշխատանքի և սոցիալական հարցերի նախարարություն</t>
  </si>
  <si>
    <t xml:space="preserve"> ՀՀ  Արարատի  մարզպետարան</t>
  </si>
  <si>
    <t xml:space="preserve"> Աղյուսակ 9.1.53</t>
  </si>
  <si>
    <t>Ընթացիկ դրամաշնորհներ պետական հատվածի այլ մակարդակներին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</si>
</sst>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#,##0.0;\(##,##0.0\);\-"/>
    <numFmt numFmtId="166" formatCode="0.0"/>
    <numFmt numFmtId="167" formatCode="#,##0.0_);\(#,##0.0\)"/>
    <numFmt numFmtId="168" formatCode="#,##0.0"/>
  </numFmts>
  <fonts count="41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indexed="8"/>
      <name val="Calibri"/>
      <family val="2"/>
      <charset val="1"/>
    </font>
    <font>
      <sz val="8"/>
      <name val="GHEA Grapalat"/>
      <family val="2"/>
    </font>
    <font>
      <sz val="12"/>
      <name val="Times LatArm"/>
    </font>
    <font>
      <sz val="11"/>
      <color indexed="8"/>
      <name val="Calibri"/>
      <family val="2"/>
    </font>
    <font>
      <sz val="8"/>
      <name val="Calibri"/>
      <family val="2"/>
      <charset val="1"/>
    </font>
    <font>
      <sz val="10"/>
      <name val="Times Armenian"/>
      <family val="1"/>
    </font>
    <font>
      <sz val="10"/>
      <color indexed="8"/>
      <name val="MS Sans Serif"/>
      <family val="2"/>
      <charset val="204"/>
    </font>
    <font>
      <sz val="12"/>
      <color indexed="8"/>
      <name val="GHEA Grapalat"/>
      <family val="3"/>
    </font>
    <font>
      <i/>
      <sz val="12"/>
      <color indexed="8"/>
      <name val="GHEA Grapalat"/>
      <family val="3"/>
    </font>
    <font>
      <i/>
      <sz val="12"/>
      <name val="GHEA Grapalat"/>
      <family val="3"/>
    </font>
    <font>
      <sz val="12"/>
      <name val="GHEA Grapalat"/>
      <family val="3"/>
    </font>
    <font>
      <i/>
      <sz val="12"/>
      <name val="GHEA Grapalat"/>
      <family val="2"/>
    </font>
    <font>
      <sz val="12"/>
      <name val="GHEA Grapalat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Times Armenian"/>
      <family val="2"/>
    </font>
    <font>
      <sz val="11"/>
      <color theme="0"/>
      <name val="Times Armenian"/>
      <family val="2"/>
    </font>
    <font>
      <sz val="11"/>
      <color rgb="FF9C0006"/>
      <name val="Times Armenian"/>
      <family val="2"/>
    </font>
    <font>
      <b/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i/>
      <sz val="11"/>
      <color rgb="FF7F7F7F"/>
      <name val="Times Armenian"/>
      <family val="2"/>
    </font>
    <font>
      <sz val="11"/>
      <color rgb="FF006100"/>
      <name val="Times Armenian"/>
      <family val="2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3F3F76"/>
      <name val="Times Armenian"/>
      <family val="2"/>
    </font>
    <font>
      <sz val="11"/>
      <color rgb="FFFA7D00"/>
      <name val="Times Armenian"/>
      <family val="2"/>
    </font>
    <font>
      <sz val="11"/>
      <color rgb="FF9C6500"/>
      <name val="Times Armenian"/>
      <family val="2"/>
    </font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rgb="FF3F3F3F"/>
      <name val="Times Armenian"/>
      <family val="2"/>
    </font>
    <font>
      <sz val="18"/>
      <color theme="3"/>
      <name val="Cambria"/>
      <family val="2"/>
      <scheme val="major"/>
    </font>
    <font>
      <b/>
      <sz val="11"/>
      <color theme="1"/>
      <name val="Times Armenian"/>
      <family val="2"/>
    </font>
    <font>
      <sz val="11"/>
      <color rgb="FFFF0000"/>
      <name val="Times Armenian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GHEA Grapalat"/>
      <family val="3"/>
    </font>
    <font>
      <sz val="12"/>
      <color theme="1"/>
      <name val="Calibri"/>
      <family val="2"/>
      <charset val="1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0"/>
      </top>
      <bottom style="thin">
        <color indexed="0"/>
      </bottom>
      <diagonal/>
    </border>
  </borders>
  <cellStyleXfs count="61">
    <xf numFmtId="0" fontId="0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14" applyNumberFormat="0" applyAlignment="0" applyProtection="0"/>
    <xf numFmtId="0" fontId="23" fillId="29" borderId="15" applyNumberFormat="0" applyAlignment="0" applyProtection="0"/>
    <xf numFmtId="164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30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31" borderId="14" applyNumberFormat="0" applyAlignment="0" applyProtection="0"/>
    <xf numFmtId="0" fontId="30" fillId="0" borderId="19" applyNumberFormat="0" applyFill="0" applyAlignment="0" applyProtection="0"/>
    <xf numFmtId="0" fontId="31" fillId="32" borderId="0" applyNumberFormat="0" applyBorder="0" applyAlignment="0" applyProtection="0"/>
    <xf numFmtId="0" fontId="4" fillId="0" borderId="0">
      <alignment horizontal="left" vertical="top" wrapText="1"/>
    </xf>
    <xf numFmtId="0" fontId="1" fillId="0" borderId="0"/>
    <xf numFmtId="0" fontId="32" fillId="0" borderId="0"/>
    <xf numFmtId="0" fontId="3" fillId="0" borderId="0"/>
    <xf numFmtId="0" fontId="6" fillId="0" borderId="0">
      <alignment horizontal="left" vertical="top" wrapText="1"/>
    </xf>
    <xf numFmtId="0" fontId="18" fillId="0" borderId="0"/>
    <xf numFmtId="0" fontId="7" fillId="0" borderId="0"/>
    <xf numFmtId="0" fontId="3" fillId="0" borderId="0"/>
    <xf numFmtId="0" fontId="8" fillId="0" borderId="0"/>
    <xf numFmtId="0" fontId="19" fillId="33" borderId="20" applyNumberFormat="0" applyFont="0" applyAlignment="0" applyProtection="0"/>
    <xf numFmtId="0" fontId="33" fillId="33" borderId="20" applyNumberFormat="0" applyFont="0" applyAlignment="0" applyProtection="0"/>
    <xf numFmtId="0" fontId="34" fillId="28" borderId="21" applyNumberFormat="0" applyAlignment="0" applyProtection="0"/>
    <xf numFmtId="9" fontId="2" fillId="0" borderId="0" applyFont="0" applyFill="0" applyBorder="0" applyAlignment="0" applyProtection="0"/>
    <xf numFmtId="165" fontId="6" fillId="0" borderId="0" applyFill="0" applyBorder="0" applyProtection="0">
      <alignment horizontal="right" vertical="top"/>
    </xf>
    <xf numFmtId="0" fontId="35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38" fillId="0" borderId="0"/>
    <xf numFmtId="0" fontId="6" fillId="0" borderId="0">
      <alignment horizontal="left" vertical="top" wrapText="1"/>
    </xf>
    <xf numFmtId="0" fontId="11" fillId="0" borderId="0"/>
    <xf numFmtId="164" fontId="5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95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/>
    <xf numFmtId="49" fontId="13" fillId="2" borderId="1" xfId="0" applyNumberFormat="1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39" fillId="0" borderId="0" xfId="0" applyFont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7" fontId="14" fillId="0" borderId="3" xfId="59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/>
    <xf numFmtId="0" fontId="40" fillId="0" borderId="0" xfId="0" applyFont="1" applyAlignment="1">
      <alignment horizontal="left" vertical="top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8" fontId="15" fillId="34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/>
    <xf numFmtId="0" fontId="14" fillId="0" borderId="1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justify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167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166" fontId="13" fillId="0" borderId="0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6" fillId="0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37" fontId="13" fillId="0" borderId="1" xfId="0" applyNumberFormat="1" applyFont="1" applyFill="1" applyBorder="1" applyAlignment="1">
      <alignment horizontal="center" vertical="center" wrapText="1"/>
    </xf>
    <xf numFmtId="49" fontId="14" fillId="0" borderId="0" xfId="59" applyNumberFormat="1" applyFont="1" applyFill="1" applyBorder="1" applyAlignment="1">
      <alignment horizontal="right"/>
    </xf>
    <xf numFmtId="0" fontId="40" fillId="0" borderId="0" xfId="0" applyFont="1" applyFill="1" applyAlignment="1">
      <alignment horizontal="left" vertical="top" wrapText="1"/>
    </xf>
    <xf numFmtId="167" fontId="12" fillId="0" borderId="0" xfId="0" applyNumberFormat="1" applyFont="1" applyFill="1"/>
    <xf numFmtId="0" fontId="12" fillId="0" borderId="5" xfId="0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center" wrapText="1"/>
    </xf>
    <xf numFmtId="167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vertical="top" wrapText="1"/>
    </xf>
    <xf numFmtId="0" fontId="12" fillId="0" borderId="0" xfId="0" applyFont="1" applyFill="1" applyAlignment="1"/>
    <xf numFmtId="0" fontId="15" fillId="0" borderId="0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 wrapText="1"/>
    </xf>
    <xf numFmtId="167" fontId="12" fillId="0" borderId="3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166" fontId="12" fillId="0" borderId="4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7" fontId="13" fillId="2" borderId="2" xfId="0" applyNumberFormat="1" applyFont="1" applyFill="1" applyBorder="1" applyAlignment="1">
      <alignment horizontal="center" vertical="center" wrapText="1"/>
    </xf>
    <xf numFmtId="167" fontId="13" fillId="2" borderId="8" xfId="0" applyNumberFormat="1" applyFont="1" applyFill="1" applyBorder="1" applyAlignment="1">
      <alignment horizontal="center" vertical="center" wrapText="1"/>
    </xf>
    <xf numFmtId="167" fontId="13" fillId="2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/>
    </xf>
    <xf numFmtId="49" fontId="15" fillId="2" borderId="1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top" wrapText="1"/>
    </xf>
    <xf numFmtId="0" fontId="39" fillId="0" borderId="8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9" fillId="0" borderId="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</cellXfs>
  <cellStyles count="6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 10" xfId="38"/>
    <cellStyle name="Normal 2" xfId="39"/>
    <cellStyle name="Normal 2 2" xfId="40"/>
    <cellStyle name="Normal 3" xfId="41"/>
    <cellStyle name="Normal 3 2" xfId="42"/>
    <cellStyle name="Normal 4" xfId="43"/>
    <cellStyle name="Normal 5" xfId="44"/>
    <cellStyle name="Normal 5 2" xfId="45"/>
    <cellStyle name="Normal 9 3_հավ1-3" xfId="46"/>
    <cellStyle name="Note 2" xfId="47"/>
    <cellStyle name="Note 3" xfId="48"/>
    <cellStyle name="Output 2" xfId="49"/>
    <cellStyle name="Percent 2" xfId="50"/>
    <cellStyle name="SN_241" xfId="51"/>
    <cellStyle name="Title 2" xfId="52"/>
    <cellStyle name="Total 2" xfId="53"/>
    <cellStyle name="Warning Text 2" xfId="54"/>
    <cellStyle name="Обычный" xfId="0" builtinId="0"/>
    <cellStyle name="Обычный 2" xfId="55"/>
    <cellStyle name="Обычный 3" xfId="56"/>
    <cellStyle name="Обычный 4" xfId="57"/>
    <cellStyle name="Стиль 1" xfId="58"/>
    <cellStyle name="Финансовый" xfId="59" builtinId="3"/>
    <cellStyle name="Финансовый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7" workbookViewId="0">
      <selection activeCell="J15" sqref="J15"/>
    </sheetView>
  </sheetViews>
  <sheetFormatPr defaultRowHeight="17.25" x14ac:dyDescent="0.3"/>
  <cols>
    <col min="1" max="1" width="9.140625" style="1"/>
    <col min="2" max="3" width="12" style="1" customWidth="1"/>
    <col min="4" max="4" width="69.140625" style="1" customWidth="1"/>
    <col min="5" max="8" width="21.85546875" style="1" customWidth="1"/>
    <col min="9" max="16384" width="9.140625" style="1"/>
  </cols>
  <sheetData>
    <row r="1" spans="2:8" x14ac:dyDescent="0.3">
      <c r="H1" s="2" t="s">
        <v>15</v>
      </c>
    </row>
    <row r="2" spans="2:8" x14ac:dyDescent="0.3">
      <c r="H2" s="2" t="s">
        <v>135</v>
      </c>
    </row>
    <row r="3" spans="2:8" x14ac:dyDescent="0.3">
      <c r="H3" s="2" t="s">
        <v>9</v>
      </c>
    </row>
    <row r="6" spans="2:8" ht="78.75" customHeight="1" x14ac:dyDescent="0.3">
      <c r="B6" s="127" t="s">
        <v>136</v>
      </c>
      <c r="C6" s="127"/>
      <c r="D6" s="127"/>
      <c r="E6" s="127"/>
      <c r="F6" s="127"/>
      <c r="G6" s="127"/>
      <c r="H6" s="127"/>
    </row>
    <row r="8" spans="2:8" x14ac:dyDescent="0.3">
      <c r="B8" s="133" t="s">
        <v>38</v>
      </c>
      <c r="C8" s="133"/>
      <c r="D8" s="133"/>
      <c r="E8" s="133"/>
      <c r="F8" s="133"/>
      <c r="G8" s="133"/>
      <c r="H8" s="133"/>
    </row>
    <row r="9" spans="2:8" ht="79.5" customHeight="1" x14ac:dyDescent="0.3">
      <c r="B9" s="126" t="s">
        <v>17</v>
      </c>
      <c r="C9" s="126"/>
      <c r="D9" s="126" t="s">
        <v>18</v>
      </c>
      <c r="E9" s="130" t="s">
        <v>138</v>
      </c>
      <c r="F9" s="131"/>
      <c r="G9" s="131"/>
      <c r="H9" s="132"/>
    </row>
    <row r="10" spans="2:8" ht="36" customHeight="1" x14ac:dyDescent="0.3">
      <c r="B10" s="4" t="s">
        <v>112</v>
      </c>
      <c r="C10" s="4" t="s">
        <v>113</v>
      </c>
      <c r="D10" s="126"/>
      <c r="E10" s="90" t="s">
        <v>139</v>
      </c>
      <c r="F10" s="90" t="s">
        <v>140</v>
      </c>
      <c r="G10" s="5" t="s">
        <v>19</v>
      </c>
      <c r="H10" s="5" t="s">
        <v>20</v>
      </c>
    </row>
    <row r="11" spans="2:8" x14ac:dyDescent="0.3">
      <c r="B11" s="3"/>
      <c r="C11" s="128" t="s">
        <v>31</v>
      </c>
      <c r="D11" s="128"/>
      <c r="E11" s="129">
        <f>+E19</f>
        <v>-840</v>
      </c>
      <c r="F11" s="129">
        <f>+F19</f>
        <v>-2100</v>
      </c>
      <c r="G11" s="129">
        <f>+G19</f>
        <v>-3360</v>
      </c>
      <c r="H11" s="129">
        <f>+H19</f>
        <v>-4620</v>
      </c>
    </row>
    <row r="12" spans="2:8" x14ac:dyDescent="0.3">
      <c r="B12" s="126" t="s">
        <v>26</v>
      </c>
      <c r="C12" s="126"/>
      <c r="D12" s="7" t="s">
        <v>46</v>
      </c>
      <c r="E12" s="129"/>
      <c r="F12" s="129"/>
      <c r="G12" s="129"/>
      <c r="H12" s="129"/>
    </row>
    <row r="13" spans="2:8" x14ac:dyDescent="0.3">
      <c r="B13" s="126"/>
      <c r="C13" s="126"/>
      <c r="D13" s="8" t="s">
        <v>27</v>
      </c>
      <c r="E13" s="129"/>
      <c r="F13" s="129"/>
      <c r="G13" s="129"/>
      <c r="H13" s="129"/>
    </row>
    <row r="14" spans="2:8" x14ac:dyDescent="0.3">
      <c r="B14" s="126"/>
      <c r="C14" s="126"/>
      <c r="D14" s="7" t="s">
        <v>47</v>
      </c>
      <c r="E14" s="129"/>
      <c r="F14" s="129"/>
      <c r="G14" s="129"/>
      <c r="H14" s="129"/>
    </row>
    <row r="15" spans="2:8" ht="51.75" x14ac:dyDescent="0.3">
      <c r="B15" s="126"/>
      <c r="C15" s="126"/>
      <c r="D15" s="8" t="s">
        <v>48</v>
      </c>
      <c r="E15" s="129"/>
      <c r="F15" s="129"/>
      <c r="G15" s="129"/>
      <c r="H15" s="129"/>
    </row>
    <row r="16" spans="2:8" x14ac:dyDescent="0.3">
      <c r="B16" s="126"/>
      <c r="C16" s="126"/>
      <c r="D16" s="7" t="s">
        <v>49</v>
      </c>
      <c r="E16" s="129"/>
      <c r="F16" s="129"/>
      <c r="G16" s="129"/>
      <c r="H16" s="129"/>
    </row>
    <row r="17" spans="2:8" ht="34.5" x14ac:dyDescent="0.3">
      <c r="B17" s="126"/>
      <c r="C17" s="126"/>
      <c r="D17" s="8" t="s">
        <v>134</v>
      </c>
      <c r="E17" s="129"/>
      <c r="F17" s="129"/>
      <c r="G17" s="129"/>
      <c r="H17" s="129"/>
    </row>
    <row r="18" spans="2:8" x14ac:dyDescent="0.3">
      <c r="B18" s="114"/>
      <c r="C18" s="115"/>
      <c r="D18" s="114" t="s">
        <v>22</v>
      </c>
      <c r="E18" s="116"/>
      <c r="F18" s="116"/>
      <c r="G18" s="116"/>
      <c r="H18" s="115"/>
    </row>
    <row r="19" spans="2:8" x14ac:dyDescent="0.3">
      <c r="B19" s="120"/>
      <c r="C19" s="123" t="s">
        <v>29</v>
      </c>
      <c r="D19" s="7" t="s">
        <v>50</v>
      </c>
      <c r="E19" s="117">
        <f>-E33</f>
        <v>-840</v>
      </c>
      <c r="F19" s="117">
        <f>-F33</f>
        <v>-2100</v>
      </c>
      <c r="G19" s="117">
        <f>-G33</f>
        <v>-3360</v>
      </c>
      <c r="H19" s="117">
        <f>-H33</f>
        <v>-4620</v>
      </c>
    </row>
    <row r="20" spans="2:8" x14ac:dyDescent="0.3">
      <c r="B20" s="121"/>
      <c r="C20" s="124"/>
      <c r="D20" s="8" t="s">
        <v>27</v>
      </c>
      <c r="E20" s="118"/>
      <c r="F20" s="118"/>
      <c r="G20" s="118"/>
      <c r="H20" s="118"/>
    </row>
    <row r="21" spans="2:8" x14ac:dyDescent="0.3">
      <c r="B21" s="121"/>
      <c r="C21" s="124"/>
      <c r="D21" s="7" t="s">
        <v>51</v>
      </c>
      <c r="E21" s="118"/>
      <c r="F21" s="118"/>
      <c r="G21" s="118"/>
      <c r="H21" s="118"/>
    </row>
    <row r="22" spans="2:8" ht="69" x14ac:dyDescent="0.3">
      <c r="B22" s="121"/>
      <c r="C22" s="124"/>
      <c r="D22" s="8" t="s">
        <v>52</v>
      </c>
      <c r="E22" s="118"/>
      <c r="F22" s="118"/>
      <c r="G22" s="118"/>
      <c r="H22" s="118"/>
    </row>
    <row r="23" spans="2:8" x14ac:dyDescent="0.3">
      <c r="B23" s="121"/>
      <c r="C23" s="124"/>
      <c r="D23" s="7" t="s">
        <v>53</v>
      </c>
      <c r="E23" s="118"/>
      <c r="F23" s="118"/>
      <c r="G23" s="118"/>
      <c r="H23" s="118"/>
    </row>
    <row r="24" spans="2:8" x14ac:dyDescent="0.3">
      <c r="B24" s="122"/>
      <c r="C24" s="125"/>
      <c r="D24" s="8" t="s">
        <v>54</v>
      </c>
      <c r="E24" s="119"/>
      <c r="F24" s="119"/>
      <c r="G24" s="119"/>
      <c r="H24" s="119"/>
    </row>
    <row r="25" spans="2:8" x14ac:dyDescent="0.3">
      <c r="B25" s="9"/>
      <c r="C25" s="114" t="s">
        <v>81</v>
      </c>
      <c r="D25" s="116"/>
      <c r="E25" s="116"/>
      <c r="F25" s="116"/>
      <c r="G25" s="116"/>
      <c r="H25" s="115"/>
    </row>
    <row r="26" spans="2:8" x14ac:dyDescent="0.3">
      <c r="B26" s="108">
        <v>1110</v>
      </c>
      <c r="C26" s="111"/>
      <c r="D26" s="10" t="s">
        <v>46</v>
      </c>
      <c r="E26" s="117">
        <f>+E33</f>
        <v>840</v>
      </c>
      <c r="F26" s="117">
        <f>+F33</f>
        <v>2100</v>
      </c>
      <c r="G26" s="117">
        <f>+G33</f>
        <v>3360</v>
      </c>
      <c r="H26" s="117">
        <f>+H33</f>
        <v>4620</v>
      </c>
    </row>
    <row r="27" spans="2:8" x14ac:dyDescent="0.3">
      <c r="B27" s="109"/>
      <c r="C27" s="112"/>
      <c r="D27" s="11" t="s">
        <v>72</v>
      </c>
      <c r="E27" s="118"/>
      <c r="F27" s="118"/>
      <c r="G27" s="118"/>
      <c r="H27" s="118"/>
    </row>
    <row r="28" spans="2:8" x14ac:dyDescent="0.3">
      <c r="B28" s="109"/>
      <c r="C28" s="112"/>
      <c r="D28" s="10" t="s">
        <v>47</v>
      </c>
      <c r="E28" s="118"/>
      <c r="F28" s="118"/>
      <c r="G28" s="118"/>
      <c r="H28" s="118"/>
    </row>
    <row r="29" spans="2:8" ht="33.75" customHeight="1" x14ac:dyDescent="0.3">
      <c r="B29" s="109"/>
      <c r="C29" s="112"/>
      <c r="D29" s="12" t="s">
        <v>73</v>
      </c>
      <c r="E29" s="118"/>
      <c r="F29" s="118"/>
      <c r="G29" s="118"/>
      <c r="H29" s="118"/>
    </row>
    <row r="30" spans="2:8" x14ac:dyDescent="0.3">
      <c r="B30" s="109"/>
      <c r="C30" s="112"/>
      <c r="D30" s="10" t="s">
        <v>49</v>
      </c>
      <c r="E30" s="118"/>
      <c r="F30" s="118"/>
      <c r="G30" s="118"/>
      <c r="H30" s="118"/>
    </row>
    <row r="31" spans="2:8" ht="32.25" customHeight="1" x14ac:dyDescent="0.3">
      <c r="B31" s="110"/>
      <c r="C31" s="113"/>
      <c r="D31" s="12" t="s">
        <v>74</v>
      </c>
      <c r="E31" s="119"/>
      <c r="F31" s="119"/>
      <c r="G31" s="119"/>
      <c r="H31" s="119"/>
    </row>
    <row r="32" spans="2:8" x14ac:dyDescent="0.3">
      <c r="B32" s="114"/>
      <c r="C32" s="115"/>
      <c r="D32" s="114" t="s">
        <v>22</v>
      </c>
      <c r="E32" s="116"/>
      <c r="F32" s="116"/>
      <c r="G32" s="116"/>
      <c r="H32" s="115"/>
    </row>
    <row r="33" spans="2:8" x14ac:dyDescent="0.3">
      <c r="B33" s="111"/>
      <c r="C33" s="108">
        <v>12001</v>
      </c>
      <c r="D33" s="10" t="s">
        <v>50</v>
      </c>
      <c r="E33" s="117">
        <f>-'Hav-2'!G26</f>
        <v>840</v>
      </c>
      <c r="F33" s="117">
        <f>-'Hav-2'!H26</f>
        <v>2100</v>
      </c>
      <c r="G33" s="117">
        <f>-'Hav-2'!I26</f>
        <v>3360</v>
      </c>
      <c r="H33" s="117">
        <f>-'Hav-2'!J26</f>
        <v>4620</v>
      </c>
    </row>
    <row r="34" spans="2:8" ht="34.5" customHeight="1" x14ac:dyDescent="0.3">
      <c r="B34" s="112"/>
      <c r="C34" s="109"/>
      <c r="D34" s="12" t="s">
        <v>75</v>
      </c>
      <c r="E34" s="118"/>
      <c r="F34" s="118"/>
      <c r="G34" s="118"/>
      <c r="H34" s="118"/>
    </row>
    <row r="35" spans="2:8" ht="15.75" customHeight="1" x14ac:dyDescent="0.3">
      <c r="B35" s="112"/>
      <c r="C35" s="109"/>
      <c r="D35" s="10" t="s">
        <v>51</v>
      </c>
      <c r="E35" s="118"/>
      <c r="F35" s="118"/>
      <c r="G35" s="118"/>
      <c r="H35" s="118"/>
    </row>
    <row r="36" spans="2:8" ht="69" x14ac:dyDescent="0.3">
      <c r="B36" s="112"/>
      <c r="C36" s="109"/>
      <c r="D36" s="12" t="s">
        <v>76</v>
      </c>
      <c r="E36" s="118"/>
      <c r="F36" s="118"/>
      <c r="G36" s="118"/>
      <c r="H36" s="118"/>
    </row>
    <row r="37" spans="2:8" x14ac:dyDescent="0.3">
      <c r="B37" s="112"/>
      <c r="C37" s="109"/>
      <c r="D37" s="10" t="s">
        <v>53</v>
      </c>
      <c r="E37" s="118"/>
      <c r="F37" s="118"/>
      <c r="G37" s="118"/>
      <c r="H37" s="118"/>
    </row>
    <row r="38" spans="2:8" x14ac:dyDescent="0.3">
      <c r="B38" s="113"/>
      <c r="C38" s="110"/>
      <c r="D38" s="12" t="s">
        <v>77</v>
      </c>
      <c r="E38" s="119"/>
      <c r="F38" s="119"/>
      <c r="G38" s="119"/>
      <c r="H38" s="119"/>
    </row>
  </sheetData>
  <mergeCells count="35">
    <mergeCell ref="C25:H25"/>
    <mergeCell ref="B9:C9"/>
    <mergeCell ref="D9:D10"/>
    <mergeCell ref="B6:H6"/>
    <mergeCell ref="C11:D11"/>
    <mergeCell ref="G11:G17"/>
    <mergeCell ref="H11:H17"/>
    <mergeCell ref="B12:B17"/>
    <mergeCell ref="C12:C17"/>
    <mergeCell ref="E9:H9"/>
    <mergeCell ref="F11:F17"/>
    <mergeCell ref="E11:E17"/>
    <mergeCell ref="F19:F24"/>
    <mergeCell ref="E19:E24"/>
    <mergeCell ref="B8:H8"/>
    <mergeCell ref="B18:C18"/>
    <mergeCell ref="D18:H18"/>
    <mergeCell ref="B19:B24"/>
    <mergeCell ref="C19:C24"/>
    <mergeCell ref="G19:G24"/>
    <mergeCell ref="H19:H24"/>
    <mergeCell ref="B26:B31"/>
    <mergeCell ref="C26:C31"/>
    <mergeCell ref="B32:C32"/>
    <mergeCell ref="D32:H32"/>
    <mergeCell ref="B33:B38"/>
    <mergeCell ref="C33:C38"/>
    <mergeCell ref="G33:G38"/>
    <mergeCell ref="H33:H38"/>
    <mergeCell ref="G26:G31"/>
    <mergeCell ref="H26:H31"/>
    <mergeCell ref="F33:F38"/>
    <mergeCell ref="E33:E38"/>
    <mergeCell ref="F26:F31"/>
    <mergeCell ref="E26:E31"/>
  </mergeCells>
  <phoneticPr fontId="9" type="noConversion"/>
  <pageMargins left="0" right="0" top="0" bottom="0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19" workbookViewId="0">
      <selection activeCell="F35" sqref="F35"/>
    </sheetView>
  </sheetViews>
  <sheetFormatPr defaultRowHeight="17.25" x14ac:dyDescent="0.3"/>
  <cols>
    <col min="1" max="1" width="8.5703125" style="1" bestFit="1" customWidth="1"/>
    <col min="2" max="2" width="8" style="1" bestFit="1" customWidth="1"/>
    <col min="3" max="3" width="7" style="1" customWidth="1"/>
    <col min="4" max="4" width="13" style="1" customWidth="1"/>
    <col min="5" max="5" width="15.5703125" style="1" customWidth="1"/>
    <col min="6" max="6" width="66.42578125" style="1" customWidth="1"/>
    <col min="7" max="10" width="21.85546875" style="1" customWidth="1"/>
    <col min="11" max="16384" width="9.140625" style="1"/>
  </cols>
  <sheetData>
    <row r="1" spans="1:10" x14ac:dyDescent="0.3">
      <c r="E1" s="2"/>
      <c r="J1" s="2" t="s">
        <v>16</v>
      </c>
    </row>
    <row r="2" spans="1:10" x14ac:dyDescent="0.3">
      <c r="J2" s="2" t="s">
        <v>135</v>
      </c>
    </row>
    <row r="3" spans="1:10" x14ac:dyDescent="0.3">
      <c r="J3" s="2" t="s">
        <v>9</v>
      </c>
    </row>
    <row r="6" spans="1:10" ht="55.5" customHeight="1" x14ac:dyDescent="0.3">
      <c r="A6" s="127" t="s">
        <v>137</v>
      </c>
      <c r="B6" s="127"/>
      <c r="C6" s="127"/>
      <c r="D6" s="127"/>
      <c r="E6" s="127"/>
      <c r="F6" s="127"/>
      <c r="G6" s="127"/>
      <c r="H6" s="127"/>
      <c r="I6" s="127"/>
      <c r="J6" s="127"/>
    </row>
    <row r="8" spans="1:10" x14ac:dyDescent="0.3">
      <c r="A8" s="133" t="s">
        <v>38</v>
      </c>
      <c r="B8" s="133"/>
      <c r="C8" s="133"/>
      <c r="D8" s="133"/>
      <c r="E8" s="133"/>
      <c r="F8" s="133"/>
      <c r="G8" s="133"/>
      <c r="H8" s="133"/>
      <c r="I8" s="133"/>
      <c r="J8" s="133"/>
    </row>
    <row r="9" spans="1:10" s="13" customFormat="1" ht="81" customHeight="1" x14ac:dyDescent="0.25">
      <c r="A9" s="138" t="s">
        <v>39</v>
      </c>
      <c r="B9" s="139"/>
      <c r="C9" s="140"/>
      <c r="D9" s="141" t="s">
        <v>17</v>
      </c>
      <c r="E9" s="141"/>
      <c r="F9" s="141" t="s">
        <v>25</v>
      </c>
      <c r="G9" s="130" t="s">
        <v>138</v>
      </c>
      <c r="H9" s="131"/>
      <c r="I9" s="131"/>
      <c r="J9" s="132"/>
    </row>
    <row r="10" spans="1:10" s="13" customFormat="1" ht="30" customHeight="1" x14ac:dyDescent="0.25">
      <c r="A10" s="5" t="s">
        <v>107</v>
      </c>
      <c r="B10" s="5" t="s">
        <v>123</v>
      </c>
      <c r="C10" s="5" t="s">
        <v>40</v>
      </c>
      <c r="D10" s="4" t="s">
        <v>21</v>
      </c>
      <c r="E10" s="4" t="s">
        <v>113</v>
      </c>
      <c r="F10" s="130"/>
      <c r="G10" s="90" t="s">
        <v>139</v>
      </c>
      <c r="H10" s="90" t="s">
        <v>140</v>
      </c>
      <c r="I10" s="5" t="s">
        <v>19</v>
      </c>
      <c r="J10" s="5" t="s">
        <v>20</v>
      </c>
    </row>
    <row r="11" spans="1:10" s="13" customFormat="1" x14ac:dyDescent="0.25">
      <c r="A11" s="14"/>
      <c r="B11" s="14"/>
      <c r="C11" s="14"/>
      <c r="D11" s="4"/>
      <c r="E11" s="4"/>
      <c r="F11" s="83" t="s">
        <v>37</v>
      </c>
      <c r="G11" s="95"/>
      <c r="H11" s="95"/>
      <c r="I11" s="16">
        <f>+I12+I27</f>
        <v>0</v>
      </c>
      <c r="J11" s="16">
        <f>+J12+J27</f>
        <v>0</v>
      </c>
    </row>
    <row r="12" spans="1:10" s="13" customFormat="1" ht="42" customHeight="1" x14ac:dyDescent="0.25">
      <c r="A12" s="84" t="s">
        <v>41</v>
      </c>
      <c r="B12" s="145"/>
      <c r="C12" s="146"/>
      <c r="D12" s="142"/>
      <c r="E12" s="142"/>
      <c r="F12" s="80" t="s">
        <v>42</v>
      </c>
      <c r="G12" s="89">
        <f>+G14</f>
        <v>-840</v>
      </c>
      <c r="H12" s="89">
        <f>+H14</f>
        <v>-2100</v>
      </c>
      <c r="I12" s="6">
        <f>+I14</f>
        <v>-3360</v>
      </c>
      <c r="J12" s="6">
        <f>+J14</f>
        <v>-4620</v>
      </c>
    </row>
    <row r="13" spans="1:10" s="13" customFormat="1" x14ac:dyDescent="0.25">
      <c r="A13" s="85"/>
      <c r="B13" s="145"/>
      <c r="C13" s="147"/>
      <c r="D13" s="143"/>
      <c r="E13" s="143"/>
      <c r="F13" s="15" t="s">
        <v>28</v>
      </c>
      <c r="G13" s="15"/>
      <c r="H13" s="15"/>
      <c r="I13" s="16"/>
      <c r="J13" s="16"/>
    </row>
    <row r="14" spans="1:10" s="13" customFormat="1" ht="37.5" customHeight="1" x14ac:dyDescent="0.25">
      <c r="A14" s="85"/>
      <c r="B14" s="84" t="s">
        <v>43</v>
      </c>
      <c r="C14" s="148"/>
      <c r="D14" s="143"/>
      <c r="E14" s="143"/>
      <c r="F14" s="80" t="s">
        <v>44</v>
      </c>
      <c r="G14" s="89">
        <f>+G16</f>
        <v>-840</v>
      </c>
      <c r="H14" s="89">
        <f>+H16</f>
        <v>-2100</v>
      </c>
      <c r="I14" s="6">
        <f>+I16</f>
        <v>-3360</v>
      </c>
      <c r="J14" s="6">
        <f>+J16</f>
        <v>-4620</v>
      </c>
    </row>
    <row r="15" spans="1:10" s="13" customFormat="1" x14ac:dyDescent="0.25">
      <c r="A15" s="85"/>
      <c r="B15" s="85"/>
      <c r="C15" s="149"/>
      <c r="D15" s="143"/>
      <c r="E15" s="143"/>
      <c r="F15" s="15" t="s">
        <v>28</v>
      </c>
      <c r="G15" s="15"/>
      <c r="H15" s="15"/>
      <c r="I15" s="16"/>
      <c r="J15" s="16"/>
    </row>
    <row r="16" spans="1:10" s="13" customFormat="1" x14ac:dyDescent="0.25">
      <c r="A16" s="85"/>
      <c r="B16" s="85"/>
      <c r="C16" s="84" t="s">
        <v>43</v>
      </c>
      <c r="D16" s="143"/>
      <c r="E16" s="143"/>
      <c r="F16" s="15" t="s">
        <v>27</v>
      </c>
      <c r="G16" s="89">
        <f>+G18</f>
        <v>-840</v>
      </c>
      <c r="H16" s="89">
        <f>+H18</f>
        <v>-2100</v>
      </c>
      <c r="I16" s="6">
        <f>+I18</f>
        <v>-3360</v>
      </c>
      <c r="J16" s="6">
        <f>+J18</f>
        <v>-4620</v>
      </c>
    </row>
    <row r="17" spans="1:10" s="13" customFormat="1" ht="18" customHeight="1" x14ac:dyDescent="0.25">
      <c r="A17" s="85"/>
      <c r="B17" s="85"/>
      <c r="C17" s="85"/>
      <c r="D17" s="143"/>
      <c r="E17" s="143"/>
      <c r="F17" s="15" t="s">
        <v>28</v>
      </c>
      <c r="G17" s="15"/>
      <c r="H17" s="15"/>
      <c r="I17" s="16"/>
      <c r="J17" s="16"/>
    </row>
    <row r="18" spans="1:10" x14ac:dyDescent="0.3">
      <c r="A18" s="85"/>
      <c r="B18" s="85"/>
      <c r="C18" s="85"/>
      <c r="D18" s="144"/>
      <c r="E18" s="144"/>
      <c r="F18" s="15" t="s">
        <v>45</v>
      </c>
      <c r="G18" s="86">
        <f>+G19</f>
        <v>-840</v>
      </c>
      <c r="H18" s="86">
        <f>+H19</f>
        <v>-2100</v>
      </c>
      <c r="I18" s="86">
        <f>+I19</f>
        <v>-3360</v>
      </c>
      <c r="J18" s="86">
        <f>+J19</f>
        <v>-4620</v>
      </c>
    </row>
    <row r="19" spans="1:10" s="13" customFormat="1" x14ac:dyDescent="0.25">
      <c r="A19" s="85"/>
      <c r="B19" s="85"/>
      <c r="C19" s="85"/>
      <c r="D19" s="121" t="s">
        <v>26</v>
      </c>
      <c r="E19" s="120" t="s">
        <v>29</v>
      </c>
      <c r="F19" s="15" t="s">
        <v>27</v>
      </c>
      <c r="G19" s="89">
        <f t="shared" ref="G19:H19" si="0">+G21</f>
        <v>-840</v>
      </c>
      <c r="H19" s="89">
        <f t="shared" si="0"/>
        <v>-2100</v>
      </c>
      <c r="I19" s="6">
        <f>+I21</f>
        <v>-3360</v>
      </c>
      <c r="J19" s="6">
        <f>+J21</f>
        <v>-4620</v>
      </c>
    </row>
    <row r="20" spans="1:10" s="13" customFormat="1" x14ac:dyDescent="0.25">
      <c r="A20" s="85"/>
      <c r="B20" s="85"/>
      <c r="C20" s="85"/>
      <c r="D20" s="121"/>
      <c r="E20" s="121"/>
      <c r="F20" s="15" t="s">
        <v>30</v>
      </c>
      <c r="G20" s="15"/>
      <c r="H20" s="15"/>
      <c r="I20" s="16"/>
      <c r="J20" s="16"/>
    </row>
    <row r="21" spans="1:10" s="13" customFormat="1" ht="16.5" customHeight="1" x14ac:dyDescent="0.25">
      <c r="A21" s="85"/>
      <c r="B21" s="85"/>
      <c r="C21" s="85"/>
      <c r="D21" s="121"/>
      <c r="E21" s="121"/>
      <c r="F21" s="17" t="s">
        <v>31</v>
      </c>
      <c r="G21" s="89">
        <f t="shared" ref="G21:H21" si="1">+G23</f>
        <v>-840</v>
      </c>
      <c r="H21" s="89">
        <f t="shared" si="1"/>
        <v>-2100</v>
      </c>
      <c r="I21" s="6">
        <f>+I23</f>
        <v>-3360</v>
      </c>
      <c r="J21" s="6">
        <f>+J23</f>
        <v>-4620</v>
      </c>
    </row>
    <row r="22" spans="1:10" s="13" customFormat="1" ht="31.5" customHeight="1" x14ac:dyDescent="0.25">
      <c r="A22" s="85"/>
      <c r="B22" s="85"/>
      <c r="C22" s="85"/>
      <c r="D22" s="121"/>
      <c r="E22" s="121"/>
      <c r="F22" s="15" t="s">
        <v>32</v>
      </c>
      <c r="G22" s="94"/>
      <c r="H22" s="94"/>
      <c r="I22" s="18"/>
      <c r="J22" s="18"/>
    </row>
    <row r="23" spans="1:10" s="13" customFormat="1" ht="15" customHeight="1" x14ac:dyDescent="0.25">
      <c r="A23" s="85"/>
      <c r="B23" s="85"/>
      <c r="C23" s="85"/>
      <c r="D23" s="121"/>
      <c r="E23" s="121"/>
      <c r="F23" s="15" t="s">
        <v>33</v>
      </c>
      <c r="G23" s="89">
        <f>+G24</f>
        <v>-840</v>
      </c>
      <c r="H23" s="89">
        <f>+H24</f>
        <v>-2100</v>
      </c>
      <c r="I23" s="6">
        <f t="shared" ref="I23:J25" si="2">+I24</f>
        <v>-3360</v>
      </c>
      <c r="J23" s="6">
        <f t="shared" si="2"/>
        <v>-4620</v>
      </c>
    </row>
    <row r="24" spans="1:10" s="13" customFormat="1" ht="15" customHeight="1" x14ac:dyDescent="0.25">
      <c r="A24" s="85"/>
      <c r="B24" s="85"/>
      <c r="C24" s="85"/>
      <c r="D24" s="121"/>
      <c r="E24" s="121"/>
      <c r="F24" s="15" t="s">
        <v>34</v>
      </c>
      <c r="G24" s="89">
        <f t="shared" ref="G24:G26" si="3">-G25</f>
        <v>-840</v>
      </c>
      <c r="H24" s="89">
        <f t="shared" ref="H24:H26" si="4">-H25</f>
        <v>-2100</v>
      </c>
      <c r="I24" s="6">
        <f t="shared" si="2"/>
        <v>-3360</v>
      </c>
      <c r="J24" s="6">
        <f t="shared" si="2"/>
        <v>-4620</v>
      </c>
    </row>
    <row r="25" spans="1:10" ht="15" customHeight="1" x14ac:dyDescent="0.3">
      <c r="A25" s="85"/>
      <c r="B25" s="85"/>
      <c r="C25" s="85"/>
      <c r="D25" s="121"/>
      <c r="E25" s="121"/>
      <c r="F25" s="15" t="s">
        <v>35</v>
      </c>
      <c r="G25" s="89">
        <f t="shared" si="3"/>
        <v>840</v>
      </c>
      <c r="H25" s="89">
        <f t="shared" si="4"/>
        <v>2100</v>
      </c>
      <c r="I25" s="6">
        <f t="shared" si="2"/>
        <v>-3360</v>
      </c>
      <c r="J25" s="6">
        <f t="shared" si="2"/>
        <v>-4620</v>
      </c>
    </row>
    <row r="26" spans="1:10" x14ac:dyDescent="0.3">
      <c r="A26" s="85"/>
      <c r="B26" s="85"/>
      <c r="C26" s="85"/>
      <c r="D26" s="122"/>
      <c r="E26" s="122"/>
      <c r="F26" s="15" t="s">
        <v>36</v>
      </c>
      <c r="G26" s="89">
        <f t="shared" si="3"/>
        <v>-840</v>
      </c>
      <c r="H26" s="89">
        <f t="shared" si="4"/>
        <v>-2100</v>
      </c>
      <c r="I26" s="6">
        <f>-I27</f>
        <v>-3360</v>
      </c>
      <c r="J26" s="6">
        <f>-J27</f>
        <v>-4620</v>
      </c>
    </row>
    <row r="27" spans="1:10" x14ac:dyDescent="0.3">
      <c r="A27" s="134" t="s">
        <v>71</v>
      </c>
      <c r="B27" s="135"/>
      <c r="C27" s="135"/>
      <c r="D27" s="120"/>
      <c r="E27" s="120"/>
      <c r="F27" s="27" t="s">
        <v>83</v>
      </c>
      <c r="G27" s="89">
        <f t="shared" ref="G27:H27" si="5">+G29</f>
        <v>840</v>
      </c>
      <c r="H27" s="89">
        <f t="shared" si="5"/>
        <v>2100</v>
      </c>
      <c r="I27" s="6">
        <f>+I29</f>
        <v>3360</v>
      </c>
      <c r="J27" s="6">
        <f>+J29</f>
        <v>4620</v>
      </c>
    </row>
    <row r="28" spans="1:10" x14ac:dyDescent="0.3">
      <c r="A28" s="134"/>
      <c r="B28" s="136"/>
      <c r="C28" s="137"/>
      <c r="D28" s="121"/>
      <c r="E28" s="121"/>
      <c r="F28" s="19" t="s">
        <v>28</v>
      </c>
      <c r="G28" s="19"/>
      <c r="H28" s="19"/>
      <c r="I28" s="16"/>
      <c r="J28" s="16"/>
    </row>
    <row r="29" spans="1:10" x14ac:dyDescent="0.3">
      <c r="A29" s="134"/>
      <c r="B29" s="134" t="s">
        <v>70</v>
      </c>
      <c r="C29" s="137"/>
      <c r="D29" s="121"/>
      <c r="E29" s="121"/>
      <c r="F29" s="97" t="s">
        <v>78</v>
      </c>
      <c r="G29" s="89">
        <f t="shared" ref="G29:H29" si="6">+G31</f>
        <v>840</v>
      </c>
      <c r="H29" s="89">
        <f t="shared" si="6"/>
        <v>2100</v>
      </c>
      <c r="I29" s="6">
        <f>+I31</f>
        <v>3360</v>
      </c>
      <c r="J29" s="6">
        <f>+J31</f>
        <v>4620</v>
      </c>
    </row>
    <row r="30" spans="1:10" x14ac:dyDescent="0.3">
      <c r="A30" s="134"/>
      <c r="B30" s="134"/>
      <c r="C30" s="136"/>
      <c r="D30" s="121"/>
      <c r="E30" s="121"/>
      <c r="F30" s="19" t="s">
        <v>28</v>
      </c>
      <c r="G30" s="19"/>
      <c r="H30" s="19"/>
      <c r="I30" s="16"/>
      <c r="J30" s="16"/>
    </row>
    <row r="31" spans="1:10" x14ac:dyDescent="0.3">
      <c r="A31" s="134"/>
      <c r="B31" s="134"/>
      <c r="C31" s="134" t="s">
        <v>82</v>
      </c>
      <c r="D31" s="121"/>
      <c r="E31" s="121"/>
      <c r="F31" s="87" t="s">
        <v>78</v>
      </c>
      <c r="G31" s="89">
        <f t="shared" ref="G31:H31" si="7">+G33</f>
        <v>840</v>
      </c>
      <c r="H31" s="89">
        <f t="shared" si="7"/>
        <v>2100</v>
      </c>
      <c r="I31" s="6">
        <f>+I33</f>
        <v>3360</v>
      </c>
      <c r="J31" s="6">
        <f>+J33</f>
        <v>4620</v>
      </c>
    </row>
    <row r="32" spans="1:10" x14ac:dyDescent="0.3">
      <c r="A32" s="134"/>
      <c r="B32" s="134"/>
      <c r="C32" s="134"/>
      <c r="D32" s="122"/>
      <c r="E32" s="122"/>
      <c r="F32" s="19" t="s">
        <v>28</v>
      </c>
      <c r="G32" s="19"/>
      <c r="H32" s="19"/>
      <c r="I32" s="16"/>
      <c r="J32" s="16"/>
    </row>
    <row r="33" spans="1:10" ht="51.75" x14ac:dyDescent="0.3">
      <c r="A33" s="134"/>
      <c r="B33" s="134"/>
      <c r="C33" s="134"/>
      <c r="D33" s="120" t="s">
        <v>79</v>
      </c>
      <c r="E33" s="126" t="s">
        <v>80</v>
      </c>
      <c r="F33" s="27" t="s">
        <v>75</v>
      </c>
      <c r="G33" s="16">
        <f>+G42+G49+G56+G70+G35+G63</f>
        <v>840</v>
      </c>
      <c r="H33" s="16">
        <f>+H42+H49+H56+H70+H35+H63</f>
        <v>2100</v>
      </c>
      <c r="I33" s="16">
        <f>+I42+I49+I56+I70+I35+I63</f>
        <v>3360</v>
      </c>
      <c r="J33" s="16">
        <f>+J42+J49+J56+J70+J35+J63</f>
        <v>4620</v>
      </c>
    </row>
    <row r="34" spans="1:10" x14ac:dyDescent="0.3">
      <c r="A34" s="134"/>
      <c r="B34" s="134"/>
      <c r="C34" s="134"/>
      <c r="D34" s="121"/>
      <c r="E34" s="126"/>
      <c r="F34" s="19" t="s">
        <v>30</v>
      </c>
      <c r="G34" s="19"/>
      <c r="H34" s="19"/>
      <c r="I34" s="88"/>
      <c r="J34" s="88"/>
    </row>
    <row r="35" spans="1:10" ht="34.5" x14ac:dyDescent="0.3">
      <c r="A35" s="134"/>
      <c r="B35" s="134"/>
      <c r="C35" s="134"/>
      <c r="D35" s="121"/>
      <c r="E35" s="126"/>
      <c r="F35" s="20" t="s">
        <v>119</v>
      </c>
      <c r="G35" s="21">
        <f>+G37</f>
        <v>240</v>
      </c>
      <c r="H35" s="21">
        <f>+H37</f>
        <v>600</v>
      </c>
      <c r="I35" s="21">
        <f>+I37</f>
        <v>960</v>
      </c>
      <c r="J35" s="21">
        <f>+J37</f>
        <v>1320</v>
      </c>
    </row>
    <row r="36" spans="1:10" ht="34.5" x14ac:dyDescent="0.3">
      <c r="A36" s="134"/>
      <c r="B36" s="134"/>
      <c r="C36" s="134"/>
      <c r="D36" s="121"/>
      <c r="E36" s="126"/>
      <c r="F36" s="19" t="s">
        <v>32</v>
      </c>
      <c r="G36" s="19"/>
      <c r="H36" s="19"/>
      <c r="I36" s="21"/>
      <c r="J36" s="21"/>
    </row>
    <row r="37" spans="1:10" x14ac:dyDescent="0.3">
      <c r="A37" s="134"/>
      <c r="B37" s="134"/>
      <c r="C37" s="134"/>
      <c r="D37" s="121"/>
      <c r="E37" s="126"/>
      <c r="F37" s="22" t="s">
        <v>33</v>
      </c>
      <c r="G37" s="21">
        <f t="shared" ref="G37:J40" si="8">+G38</f>
        <v>240</v>
      </c>
      <c r="H37" s="21">
        <f t="shared" si="8"/>
        <v>600</v>
      </c>
      <c r="I37" s="21">
        <f t="shared" si="8"/>
        <v>960</v>
      </c>
      <c r="J37" s="21">
        <f t="shared" si="8"/>
        <v>1320</v>
      </c>
    </row>
    <row r="38" spans="1:10" x14ac:dyDescent="0.3">
      <c r="A38" s="134"/>
      <c r="B38" s="134"/>
      <c r="C38" s="134"/>
      <c r="D38" s="121"/>
      <c r="E38" s="126"/>
      <c r="F38" s="22" t="s">
        <v>34</v>
      </c>
      <c r="G38" s="21">
        <f t="shared" si="8"/>
        <v>240</v>
      </c>
      <c r="H38" s="21">
        <f t="shared" si="8"/>
        <v>600</v>
      </c>
      <c r="I38" s="21">
        <f t="shared" si="8"/>
        <v>960</v>
      </c>
      <c r="J38" s="21">
        <f t="shared" si="8"/>
        <v>1320</v>
      </c>
    </row>
    <row r="39" spans="1:10" x14ac:dyDescent="0.3">
      <c r="A39" s="134"/>
      <c r="B39" s="134"/>
      <c r="C39" s="134"/>
      <c r="D39" s="121"/>
      <c r="E39" s="126"/>
      <c r="F39" s="22" t="s">
        <v>84</v>
      </c>
      <c r="G39" s="21">
        <f t="shared" si="8"/>
        <v>240</v>
      </c>
      <c r="H39" s="21">
        <f t="shared" si="8"/>
        <v>600</v>
      </c>
      <c r="I39" s="21">
        <f t="shared" si="8"/>
        <v>960</v>
      </c>
      <c r="J39" s="21">
        <f t="shared" si="8"/>
        <v>1320</v>
      </c>
    </row>
    <row r="40" spans="1:10" ht="34.5" x14ac:dyDescent="0.3">
      <c r="A40" s="134"/>
      <c r="B40" s="134"/>
      <c r="C40" s="134"/>
      <c r="D40" s="121"/>
      <c r="E40" s="126"/>
      <c r="F40" s="22" t="s">
        <v>152</v>
      </c>
      <c r="G40" s="21">
        <f t="shared" si="8"/>
        <v>240</v>
      </c>
      <c r="H40" s="21">
        <f t="shared" si="8"/>
        <v>600</v>
      </c>
      <c r="I40" s="21">
        <f t="shared" si="8"/>
        <v>960</v>
      </c>
      <c r="J40" s="21">
        <f t="shared" si="8"/>
        <v>1320</v>
      </c>
    </row>
    <row r="41" spans="1:10" x14ac:dyDescent="0.3">
      <c r="A41" s="134"/>
      <c r="B41" s="134"/>
      <c r="C41" s="134"/>
      <c r="D41" s="121"/>
      <c r="E41" s="126"/>
      <c r="F41" s="22" t="s">
        <v>120</v>
      </c>
      <c r="G41" s="96">
        <f>+J41/11*2</f>
        <v>240</v>
      </c>
      <c r="H41" s="96">
        <f>+J41/11*5</f>
        <v>600</v>
      </c>
      <c r="I41" s="21">
        <f>+J41/11*8</f>
        <v>960</v>
      </c>
      <c r="J41" s="21">
        <v>1320</v>
      </c>
    </row>
    <row r="42" spans="1:10" ht="14.25" customHeight="1" x14ac:dyDescent="0.3">
      <c r="A42" s="134"/>
      <c r="B42" s="134"/>
      <c r="C42" s="134"/>
      <c r="D42" s="121"/>
      <c r="E42" s="126"/>
      <c r="F42" s="20" t="s">
        <v>148</v>
      </c>
      <c r="G42" s="21">
        <f>+G44</f>
        <v>120</v>
      </c>
      <c r="H42" s="21">
        <f>+H44</f>
        <v>300</v>
      </c>
      <c r="I42" s="21">
        <f>+I44</f>
        <v>480</v>
      </c>
      <c r="J42" s="21">
        <f>+J44</f>
        <v>660</v>
      </c>
    </row>
    <row r="43" spans="1:10" ht="33.75" customHeight="1" x14ac:dyDescent="0.3">
      <c r="A43" s="134"/>
      <c r="B43" s="134"/>
      <c r="C43" s="134"/>
      <c r="D43" s="121"/>
      <c r="E43" s="126"/>
      <c r="F43" s="19" t="s">
        <v>32</v>
      </c>
      <c r="G43" s="19"/>
      <c r="H43" s="19"/>
      <c r="I43" s="21"/>
      <c r="J43" s="21"/>
    </row>
    <row r="44" spans="1:10" x14ac:dyDescent="0.3">
      <c r="A44" s="134"/>
      <c r="B44" s="134"/>
      <c r="C44" s="134"/>
      <c r="D44" s="121"/>
      <c r="E44" s="126"/>
      <c r="F44" s="22" t="s">
        <v>33</v>
      </c>
      <c r="G44" s="21">
        <f t="shared" ref="G44:J47" si="9">+G45</f>
        <v>120</v>
      </c>
      <c r="H44" s="21">
        <f t="shared" si="9"/>
        <v>300</v>
      </c>
      <c r="I44" s="21">
        <f t="shared" si="9"/>
        <v>480</v>
      </c>
      <c r="J44" s="21">
        <f t="shared" si="9"/>
        <v>660</v>
      </c>
    </row>
    <row r="45" spans="1:10" x14ac:dyDescent="0.3">
      <c r="A45" s="134"/>
      <c r="B45" s="134"/>
      <c r="C45" s="134"/>
      <c r="D45" s="121"/>
      <c r="E45" s="126"/>
      <c r="F45" s="22" t="s">
        <v>34</v>
      </c>
      <c r="G45" s="21">
        <f t="shared" si="9"/>
        <v>120</v>
      </c>
      <c r="H45" s="21">
        <f t="shared" si="9"/>
        <v>300</v>
      </c>
      <c r="I45" s="21">
        <f t="shared" si="9"/>
        <v>480</v>
      </c>
      <c r="J45" s="21">
        <f t="shared" si="9"/>
        <v>660</v>
      </c>
    </row>
    <row r="46" spans="1:10" x14ac:dyDescent="0.3">
      <c r="A46" s="134"/>
      <c r="B46" s="134"/>
      <c r="C46" s="134"/>
      <c r="D46" s="121"/>
      <c r="E46" s="126"/>
      <c r="F46" s="22" t="s">
        <v>84</v>
      </c>
      <c r="G46" s="21">
        <f t="shared" si="9"/>
        <v>120</v>
      </c>
      <c r="H46" s="21">
        <f t="shared" si="9"/>
        <v>300</v>
      </c>
      <c r="I46" s="21">
        <f t="shared" si="9"/>
        <v>480</v>
      </c>
      <c r="J46" s="21">
        <f t="shared" si="9"/>
        <v>660</v>
      </c>
    </row>
    <row r="47" spans="1:10" ht="34.5" x14ac:dyDescent="0.3">
      <c r="A47" s="134"/>
      <c r="B47" s="134"/>
      <c r="C47" s="134"/>
      <c r="D47" s="121"/>
      <c r="E47" s="126"/>
      <c r="F47" s="22" t="s">
        <v>85</v>
      </c>
      <c r="G47" s="21">
        <f t="shared" si="9"/>
        <v>120</v>
      </c>
      <c r="H47" s="21">
        <f t="shared" si="9"/>
        <v>300</v>
      </c>
      <c r="I47" s="21">
        <f t="shared" si="9"/>
        <v>480</v>
      </c>
      <c r="J47" s="21">
        <f t="shared" si="9"/>
        <v>660</v>
      </c>
    </row>
    <row r="48" spans="1:10" ht="34.5" x14ac:dyDescent="0.3">
      <c r="A48" s="134"/>
      <c r="B48" s="134"/>
      <c r="C48" s="134"/>
      <c r="D48" s="121"/>
      <c r="E48" s="126"/>
      <c r="F48" s="22" t="s">
        <v>133</v>
      </c>
      <c r="G48" s="96">
        <f>+J48/11*2</f>
        <v>120</v>
      </c>
      <c r="H48" s="96">
        <f>+J48/11*5</f>
        <v>300</v>
      </c>
      <c r="I48" s="21">
        <f>+J48/11*8</f>
        <v>480</v>
      </c>
      <c r="J48" s="21">
        <v>660</v>
      </c>
    </row>
    <row r="49" spans="1:10" ht="34.5" x14ac:dyDescent="0.3">
      <c r="A49" s="134"/>
      <c r="B49" s="134"/>
      <c r="C49" s="134"/>
      <c r="D49" s="121"/>
      <c r="E49" s="126"/>
      <c r="F49" s="20" t="s">
        <v>149</v>
      </c>
      <c r="G49" s="21">
        <f>+G51</f>
        <v>120</v>
      </c>
      <c r="H49" s="21">
        <f>+H51</f>
        <v>300</v>
      </c>
      <c r="I49" s="21">
        <f>+I51</f>
        <v>480</v>
      </c>
      <c r="J49" s="21">
        <f>+J51</f>
        <v>660</v>
      </c>
    </row>
    <row r="50" spans="1:10" ht="34.5" x14ac:dyDescent="0.3">
      <c r="A50" s="134"/>
      <c r="B50" s="134"/>
      <c r="C50" s="134"/>
      <c r="D50" s="121"/>
      <c r="E50" s="126"/>
      <c r="F50" s="19" t="s">
        <v>32</v>
      </c>
      <c r="G50" s="19"/>
      <c r="H50" s="19"/>
      <c r="I50" s="21"/>
      <c r="J50" s="21"/>
    </row>
    <row r="51" spans="1:10" x14ac:dyDescent="0.3">
      <c r="A51" s="134"/>
      <c r="B51" s="134"/>
      <c r="C51" s="134"/>
      <c r="D51" s="121"/>
      <c r="E51" s="126"/>
      <c r="F51" s="22" t="s">
        <v>33</v>
      </c>
      <c r="G51" s="21">
        <f t="shared" ref="G51:J54" si="10">+G52</f>
        <v>120</v>
      </c>
      <c r="H51" s="21">
        <f t="shared" si="10"/>
        <v>300</v>
      </c>
      <c r="I51" s="21">
        <f t="shared" si="10"/>
        <v>480</v>
      </c>
      <c r="J51" s="21">
        <f t="shared" si="10"/>
        <v>660</v>
      </c>
    </row>
    <row r="52" spans="1:10" x14ac:dyDescent="0.3">
      <c r="A52" s="134"/>
      <c r="B52" s="134"/>
      <c r="C52" s="134"/>
      <c r="D52" s="121"/>
      <c r="E52" s="126"/>
      <c r="F52" s="22" t="s">
        <v>34</v>
      </c>
      <c r="G52" s="21">
        <f t="shared" si="10"/>
        <v>120</v>
      </c>
      <c r="H52" s="21">
        <f t="shared" si="10"/>
        <v>300</v>
      </c>
      <c r="I52" s="21">
        <f t="shared" si="10"/>
        <v>480</v>
      </c>
      <c r="J52" s="21">
        <f t="shared" si="10"/>
        <v>660</v>
      </c>
    </row>
    <row r="53" spans="1:10" x14ac:dyDescent="0.3">
      <c r="A53" s="134"/>
      <c r="B53" s="134"/>
      <c r="C53" s="134"/>
      <c r="D53" s="121"/>
      <c r="E53" s="126"/>
      <c r="F53" s="22" t="s">
        <v>84</v>
      </c>
      <c r="G53" s="21">
        <f t="shared" si="10"/>
        <v>120</v>
      </c>
      <c r="H53" s="21">
        <f t="shared" si="10"/>
        <v>300</v>
      </c>
      <c r="I53" s="21">
        <f t="shared" si="10"/>
        <v>480</v>
      </c>
      <c r="J53" s="21">
        <f t="shared" si="10"/>
        <v>660</v>
      </c>
    </row>
    <row r="54" spans="1:10" ht="34.5" x14ac:dyDescent="0.3">
      <c r="A54" s="134"/>
      <c r="B54" s="134"/>
      <c r="C54" s="134"/>
      <c r="D54" s="121"/>
      <c r="E54" s="126"/>
      <c r="F54" s="22" t="s">
        <v>85</v>
      </c>
      <c r="G54" s="21">
        <f t="shared" si="10"/>
        <v>120</v>
      </c>
      <c r="H54" s="21">
        <f t="shared" si="10"/>
        <v>300</v>
      </c>
      <c r="I54" s="21">
        <f t="shared" si="10"/>
        <v>480</v>
      </c>
      <c r="J54" s="21">
        <f t="shared" si="10"/>
        <v>660</v>
      </c>
    </row>
    <row r="55" spans="1:10" ht="34.5" x14ac:dyDescent="0.3">
      <c r="A55" s="134"/>
      <c r="B55" s="134"/>
      <c r="C55" s="134"/>
      <c r="D55" s="121"/>
      <c r="E55" s="126"/>
      <c r="F55" s="22" t="s">
        <v>106</v>
      </c>
      <c r="G55" s="21">
        <f>+J55/11*2</f>
        <v>120</v>
      </c>
      <c r="H55" s="21">
        <f>+J55/11*5</f>
        <v>300</v>
      </c>
      <c r="I55" s="21">
        <f>+J55/11*8</f>
        <v>480</v>
      </c>
      <c r="J55" s="21">
        <v>660</v>
      </c>
    </row>
    <row r="56" spans="1:10" x14ac:dyDescent="0.3">
      <c r="A56" s="134"/>
      <c r="B56" s="134"/>
      <c r="C56" s="134"/>
      <c r="D56" s="121"/>
      <c r="E56" s="126"/>
      <c r="F56" s="20" t="s">
        <v>150</v>
      </c>
      <c r="G56" s="21">
        <f>+G58</f>
        <v>120</v>
      </c>
      <c r="H56" s="21">
        <f>+H58</f>
        <v>300</v>
      </c>
      <c r="I56" s="21">
        <f>+I58</f>
        <v>480</v>
      </c>
      <c r="J56" s="21">
        <f>+J58</f>
        <v>660</v>
      </c>
    </row>
    <row r="57" spans="1:10" ht="34.5" x14ac:dyDescent="0.3">
      <c r="A57" s="134"/>
      <c r="B57" s="134"/>
      <c r="C57" s="134"/>
      <c r="D57" s="121"/>
      <c r="E57" s="126"/>
      <c r="F57" s="19" t="s">
        <v>32</v>
      </c>
      <c r="G57" s="19"/>
      <c r="H57" s="19"/>
      <c r="I57" s="21"/>
      <c r="J57" s="21"/>
    </row>
    <row r="58" spans="1:10" x14ac:dyDescent="0.3">
      <c r="A58" s="134"/>
      <c r="B58" s="134"/>
      <c r="C58" s="134"/>
      <c r="D58" s="121"/>
      <c r="E58" s="126"/>
      <c r="F58" s="22" t="s">
        <v>33</v>
      </c>
      <c r="G58" s="21">
        <f t="shared" ref="G58:J61" si="11">+G59</f>
        <v>120</v>
      </c>
      <c r="H58" s="21">
        <f t="shared" si="11"/>
        <v>300</v>
      </c>
      <c r="I58" s="21">
        <f t="shared" si="11"/>
        <v>480</v>
      </c>
      <c r="J58" s="21">
        <f t="shared" si="11"/>
        <v>660</v>
      </c>
    </row>
    <row r="59" spans="1:10" x14ac:dyDescent="0.3">
      <c r="A59" s="134"/>
      <c r="B59" s="134"/>
      <c r="C59" s="134"/>
      <c r="D59" s="121"/>
      <c r="E59" s="126"/>
      <c r="F59" s="22" t="s">
        <v>34</v>
      </c>
      <c r="G59" s="21">
        <f t="shared" si="11"/>
        <v>120</v>
      </c>
      <c r="H59" s="21">
        <f t="shared" si="11"/>
        <v>300</v>
      </c>
      <c r="I59" s="21">
        <f t="shared" si="11"/>
        <v>480</v>
      </c>
      <c r="J59" s="21">
        <f t="shared" si="11"/>
        <v>660</v>
      </c>
    </row>
    <row r="60" spans="1:10" x14ac:dyDescent="0.3">
      <c r="A60" s="134"/>
      <c r="B60" s="134"/>
      <c r="C60" s="134"/>
      <c r="D60" s="121"/>
      <c r="E60" s="126"/>
      <c r="F60" s="22" t="s">
        <v>84</v>
      </c>
      <c r="G60" s="21">
        <f t="shared" si="11"/>
        <v>120</v>
      </c>
      <c r="H60" s="21">
        <f t="shared" si="11"/>
        <v>300</v>
      </c>
      <c r="I60" s="21">
        <f t="shared" si="11"/>
        <v>480</v>
      </c>
      <c r="J60" s="21">
        <f t="shared" si="11"/>
        <v>660</v>
      </c>
    </row>
    <row r="61" spans="1:10" ht="34.5" x14ac:dyDescent="0.3">
      <c r="A61" s="134"/>
      <c r="B61" s="134"/>
      <c r="C61" s="134"/>
      <c r="D61" s="121"/>
      <c r="E61" s="126"/>
      <c r="F61" s="22" t="s">
        <v>85</v>
      </c>
      <c r="G61" s="21">
        <f t="shared" si="11"/>
        <v>120</v>
      </c>
      <c r="H61" s="21">
        <f t="shared" si="11"/>
        <v>300</v>
      </c>
      <c r="I61" s="21">
        <f t="shared" si="11"/>
        <v>480</v>
      </c>
      <c r="J61" s="21">
        <f t="shared" si="11"/>
        <v>660</v>
      </c>
    </row>
    <row r="62" spans="1:10" x14ac:dyDescent="0.3">
      <c r="A62" s="134"/>
      <c r="B62" s="134"/>
      <c r="C62" s="134"/>
      <c r="D62" s="121"/>
      <c r="E62" s="126"/>
      <c r="F62" s="22" t="s">
        <v>86</v>
      </c>
      <c r="G62" s="96">
        <f>+J62/11*2</f>
        <v>120</v>
      </c>
      <c r="H62" s="96">
        <f>+J62/11*5</f>
        <v>300</v>
      </c>
      <c r="I62" s="21">
        <f>+J62/11*8</f>
        <v>480</v>
      </c>
      <c r="J62" s="21">
        <v>660</v>
      </c>
    </row>
    <row r="63" spans="1:10" x14ac:dyDescent="0.3">
      <c r="A63" s="134"/>
      <c r="B63" s="134"/>
      <c r="C63" s="134"/>
      <c r="D63" s="121"/>
      <c r="E63" s="126"/>
      <c r="F63" s="20" t="s">
        <v>121</v>
      </c>
      <c r="G63" s="21">
        <f t="shared" ref="G63" si="12">+J63/11*2</f>
        <v>120</v>
      </c>
      <c r="H63" s="21">
        <f t="shared" ref="H63" si="13">+J63/11*5</f>
        <v>300</v>
      </c>
      <c r="I63" s="21">
        <f>+I65</f>
        <v>480</v>
      </c>
      <c r="J63" s="21">
        <f>+J65</f>
        <v>660</v>
      </c>
    </row>
    <row r="64" spans="1:10" ht="34.5" x14ac:dyDescent="0.3">
      <c r="A64" s="134"/>
      <c r="B64" s="134"/>
      <c r="C64" s="134"/>
      <c r="D64" s="121"/>
      <c r="E64" s="126"/>
      <c r="F64" s="19" t="s">
        <v>32</v>
      </c>
      <c r="G64" s="19"/>
      <c r="H64" s="19"/>
      <c r="I64" s="21"/>
      <c r="J64" s="21"/>
    </row>
    <row r="65" spans="1:10" x14ac:dyDescent="0.3">
      <c r="A65" s="134"/>
      <c r="B65" s="134"/>
      <c r="C65" s="134"/>
      <c r="D65" s="121"/>
      <c r="E65" s="126"/>
      <c r="F65" s="22" t="s">
        <v>33</v>
      </c>
      <c r="G65" s="21">
        <f t="shared" ref="G65:J68" si="14">+G66</f>
        <v>120</v>
      </c>
      <c r="H65" s="21">
        <f t="shared" si="14"/>
        <v>300</v>
      </c>
      <c r="I65" s="21">
        <f t="shared" si="14"/>
        <v>480</v>
      </c>
      <c r="J65" s="21">
        <f t="shared" si="14"/>
        <v>660</v>
      </c>
    </row>
    <row r="66" spans="1:10" x14ac:dyDescent="0.3">
      <c r="A66" s="134"/>
      <c r="B66" s="134"/>
      <c r="C66" s="134"/>
      <c r="D66" s="121"/>
      <c r="E66" s="126"/>
      <c r="F66" s="22" t="s">
        <v>34</v>
      </c>
      <c r="G66" s="21">
        <f t="shared" si="14"/>
        <v>120</v>
      </c>
      <c r="H66" s="21">
        <f t="shared" si="14"/>
        <v>300</v>
      </c>
      <c r="I66" s="21">
        <f t="shared" si="14"/>
        <v>480</v>
      </c>
      <c r="J66" s="21">
        <f t="shared" si="14"/>
        <v>660</v>
      </c>
    </row>
    <row r="67" spans="1:10" x14ac:dyDescent="0.3">
      <c r="A67" s="134"/>
      <c r="B67" s="134"/>
      <c r="C67" s="134"/>
      <c r="D67" s="121"/>
      <c r="E67" s="126"/>
      <c r="F67" s="22" t="s">
        <v>84</v>
      </c>
      <c r="G67" s="21">
        <f t="shared" si="14"/>
        <v>120</v>
      </c>
      <c r="H67" s="21">
        <f t="shared" si="14"/>
        <v>300</v>
      </c>
      <c r="I67" s="21">
        <f t="shared" si="14"/>
        <v>480</v>
      </c>
      <c r="J67" s="21">
        <f t="shared" si="14"/>
        <v>660</v>
      </c>
    </row>
    <row r="68" spans="1:10" ht="34.5" x14ac:dyDescent="0.3">
      <c r="A68" s="134"/>
      <c r="B68" s="134"/>
      <c r="C68" s="134"/>
      <c r="D68" s="121"/>
      <c r="E68" s="126"/>
      <c r="F68" s="22" t="s">
        <v>85</v>
      </c>
      <c r="G68" s="21">
        <f t="shared" si="14"/>
        <v>120</v>
      </c>
      <c r="H68" s="21">
        <f t="shared" si="14"/>
        <v>300</v>
      </c>
      <c r="I68" s="21">
        <f t="shared" si="14"/>
        <v>480</v>
      </c>
      <c r="J68" s="21">
        <f t="shared" si="14"/>
        <v>660</v>
      </c>
    </row>
    <row r="69" spans="1:10" x14ac:dyDescent="0.3">
      <c r="A69" s="134"/>
      <c r="B69" s="134"/>
      <c r="C69" s="134"/>
      <c r="D69" s="121"/>
      <c r="E69" s="126"/>
      <c r="F69" s="22" t="s">
        <v>86</v>
      </c>
      <c r="G69" s="21">
        <f>+J69/11*2</f>
        <v>120</v>
      </c>
      <c r="H69" s="21">
        <f>+J69/11*5</f>
        <v>300</v>
      </c>
      <c r="I69" s="21">
        <f>+J69/11*8</f>
        <v>480</v>
      </c>
      <c r="J69" s="21">
        <v>660</v>
      </c>
    </row>
    <row r="70" spans="1:10" x14ac:dyDescent="0.3">
      <c r="A70" s="134"/>
      <c r="B70" s="134"/>
      <c r="C70" s="134"/>
      <c r="D70" s="121"/>
      <c r="E70" s="126"/>
      <c r="F70" s="20" t="s">
        <v>87</v>
      </c>
      <c r="G70" s="21">
        <f>+G72</f>
        <v>120</v>
      </c>
      <c r="H70" s="21">
        <f>+H72</f>
        <v>300</v>
      </c>
      <c r="I70" s="21">
        <f>+I72</f>
        <v>480</v>
      </c>
      <c r="J70" s="21">
        <f>+J72</f>
        <v>660</v>
      </c>
    </row>
    <row r="71" spans="1:10" ht="34.5" x14ac:dyDescent="0.3">
      <c r="A71" s="134"/>
      <c r="B71" s="134"/>
      <c r="C71" s="134"/>
      <c r="D71" s="121"/>
      <c r="E71" s="126"/>
      <c r="F71" s="19" t="s">
        <v>32</v>
      </c>
      <c r="G71" s="19"/>
      <c r="H71" s="19"/>
      <c r="I71" s="21"/>
      <c r="J71" s="21"/>
    </row>
    <row r="72" spans="1:10" x14ac:dyDescent="0.3">
      <c r="A72" s="134"/>
      <c r="B72" s="134"/>
      <c r="C72" s="134"/>
      <c r="D72" s="121"/>
      <c r="E72" s="126"/>
      <c r="F72" s="22" t="s">
        <v>33</v>
      </c>
      <c r="G72" s="21">
        <f t="shared" ref="G72:J75" si="15">+G73</f>
        <v>120</v>
      </c>
      <c r="H72" s="21">
        <f t="shared" si="15"/>
        <v>300</v>
      </c>
      <c r="I72" s="21">
        <f t="shared" si="15"/>
        <v>480</v>
      </c>
      <c r="J72" s="21">
        <f t="shared" si="15"/>
        <v>660</v>
      </c>
    </row>
    <row r="73" spans="1:10" x14ac:dyDescent="0.3">
      <c r="A73" s="134"/>
      <c r="B73" s="134"/>
      <c r="C73" s="134"/>
      <c r="D73" s="121"/>
      <c r="E73" s="126"/>
      <c r="F73" s="22" t="s">
        <v>34</v>
      </c>
      <c r="G73" s="21">
        <f t="shared" si="15"/>
        <v>120</v>
      </c>
      <c r="H73" s="21">
        <f t="shared" si="15"/>
        <v>300</v>
      </c>
      <c r="I73" s="21">
        <f t="shared" si="15"/>
        <v>480</v>
      </c>
      <c r="J73" s="21">
        <f t="shared" si="15"/>
        <v>660</v>
      </c>
    </row>
    <row r="74" spans="1:10" x14ac:dyDescent="0.3">
      <c r="A74" s="134"/>
      <c r="B74" s="134"/>
      <c r="C74" s="134"/>
      <c r="D74" s="121"/>
      <c r="E74" s="126"/>
      <c r="F74" s="22" t="s">
        <v>84</v>
      </c>
      <c r="G74" s="21">
        <f t="shared" si="15"/>
        <v>120</v>
      </c>
      <c r="H74" s="21">
        <f t="shared" si="15"/>
        <v>300</v>
      </c>
      <c r="I74" s="21">
        <f t="shared" si="15"/>
        <v>480</v>
      </c>
      <c r="J74" s="21">
        <f t="shared" si="15"/>
        <v>660</v>
      </c>
    </row>
    <row r="75" spans="1:10" ht="34.5" x14ac:dyDescent="0.3">
      <c r="A75" s="134"/>
      <c r="B75" s="134"/>
      <c r="C75" s="134"/>
      <c r="D75" s="121"/>
      <c r="E75" s="126"/>
      <c r="F75" s="22" t="s">
        <v>85</v>
      </c>
      <c r="G75" s="21">
        <f t="shared" si="15"/>
        <v>120</v>
      </c>
      <c r="H75" s="21">
        <f t="shared" si="15"/>
        <v>300</v>
      </c>
      <c r="I75" s="21">
        <f t="shared" si="15"/>
        <v>480</v>
      </c>
      <c r="J75" s="21">
        <f t="shared" si="15"/>
        <v>660</v>
      </c>
    </row>
    <row r="76" spans="1:10" x14ac:dyDescent="0.3">
      <c r="A76" s="134"/>
      <c r="B76" s="134"/>
      <c r="C76" s="134"/>
      <c r="D76" s="122"/>
      <c r="E76" s="126"/>
      <c r="F76" s="22" t="s">
        <v>86</v>
      </c>
      <c r="G76" s="21">
        <f>+J76/11*2</f>
        <v>120</v>
      </c>
      <c r="H76" s="21">
        <f>+J76/11*5</f>
        <v>300</v>
      </c>
      <c r="I76" s="21">
        <f>+J76/11*8</f>
        <v>480</v>
      </c>
      <c r="J76" s="21">
        <v>660</v>
      </c>
    </row>
  </sheetData>
  <mergeCells count="21">
    <mergeCell ref="E12:E18"/>
    <mergeCell ref="D19:D26"/>
    <mergeCell ref="E19:E26"/>
    <mergeCell ref="A8:J8"/>
    <mergeCell ref="G9:J9"/>
    <mergeCell ref="A6:J6"/>
    <mergeCell ref="C31:C76"/>
    <mergeCell ref="B29:B76"/>
    <mergeCell ref="A27:A76"/>
    <mergeCell ref="B27:B28"/>
    <mergeCell ref="C27:C30"/>
    <mergeCell ref="E27:E32"/>
    <mergeCell ref="D27:D32"/>
    <mergeCell ref="E33:E76"/>
    <mergeCell ref="A9:C9"/>
    <mergeCell ref="D9:E9"/>
    <mergeCell ref="F9:F10"/>
    <mergeCell ref="D33:D76"/>
    <mergeCell ref="D12:D18"/>
    <mergeCell ref="B12:B13"/>
    <mergeCell ref="C12:C15"/>
  </mergeCells>
  <pageMargins left="0" right="0" top="0" bottom="0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E9" sqref="E9:F9"/>
    </sheetView>
  </sheetViews>
  <sheetFormatPr defaultRowHeight="17.25" x14ac:dyDescent="0.3"/>
  <cols>
    <col min="1" max="1" width="7.28515625" style="1" customWidth="1"/>
    <col min="2" max="2" width="12" style="1" customWidth="1"/>
    <col min="3" max="3" width="11.85546875" style="1" customWidth="1"/>
    <col min="4" max="4" width="65.85546875" style="1" customWidth="1"/>
    <col min="5" max="8" width="22" style="1" customWidth="1"/>
    <col min="9" max="9" width="17.7109375" style="1" customWidth="1"/>
    <col min="10" max="10" width="12.85546875" style="1" customWidth="1"/>
    <col min="11" max="11" width="14.140625" style="1" customWidth="1"/>
    <col min="12" max="12" width="10.7109375" style="1" customWidth="1"/>
    <col min="13" max="16384" width="9.140625" style="1"/>
  </cols>
  <sheetData>
    <row r="1" spans="1:9" x14ac:dyDescent="0.3">
      <c r="H1" s="2" t="s">
        <v>23</v>
      </c>
      <c r="I1" s="2"/>
    </row>
    <row r="2" spans="1:9" x14ac:dyDescent="0.3">
      <c r="H2" s="2" t="s">
        <v>135</v>
      </c>
      <c r="I2" s="23"/>
    </row>
    <row r="3" spans="1:9" x14ac:dyDescent="0.3">
      <c r="H3" s="2" t="s">
        <v>9</v>
      </c>
      <c r="I3" s="23"/>
    </row>
    <row r="5" spans="1:9" ht="55.5" customHeight="1" x14ac:dyDescent="0.3">
      <c r="A5" s="127" t="s">
        <v>142</v>
      </c>
      <c r="B5" s="127"/>
      <c r="C5" s="127"/>
      <c r="D5" s="127"/>
      <c r="E5" s="127"/>
      <c r="F5" s="127"/>
      <c r="G5" s="127"/>
      <c r="H5" s="127"/>
      <c r="I5" s="79"/>
    </row>
    <row r="7" spans="1:9" x14ac:dyDescent="0.3">
      <c r="H7" s="1" t="s">
        <v>38</v>
      </c>
    </row>
    <row r="8" spans="1:9" s="24" customFormat="1" ht="51" customHeight="1" x14ac:dyDescent="0.25">
      <c r="B8" s="152" t="s">
        <v>108</v>
      </c>
      <c r="C8" s="153"/>
      <c r="D8" s="154" t="s">
        <v>109</v>
      </c>
      <c r="E8" s="156" t="s">
        <v>141</v>
      </c>
      <c r="F8" s="156"/>
      <c r="G8" s="156"/>
      <c r="H8" s="156"/>
    </row>
    <row r="9" spans="1:9" s="24" customFormat="1" ht="30" customHeight="1" x14ac:dyDescent="0.25">
      <c r="B9" s="25" t="s">
        <v>112</v>
      </c>
      <c r="C9" s="25" t="s">
        <v>113</v>
      </c>
      <c r="D9" s="155"/>
      <c r="E9" s="90" t="s">
        <v>139</v>
      </c>
      <c r="F9" s="90" t="s">
        <v>140</v>
      </c>
      <c r="G9" s="98" t="s">
        <v>110</v>
      </c>
      <c r="H9" s="98" t="s">
        <v>111</v>
      </c>
    </row>
    <row r="10" spans="1:9" s="24" customFormat="1" ht="18" customHeight="1" x14ac:dyDescent="0.3">
      <c r="B10" s="26"/>
      <c r="C10" s="26"/>
      <c r="D10" s="80" t="s">
        <v>114</v>
      </c>
      <c r="E10" s="81">
        <f>E12+E31+E45</f>
        <v>840</v>
      </c>
      <c r="F10" s="81">
        <f>F12+F31+F45</f>
        <v>2100</v>
      </c>
      <c r="G10" s="81">
        <f>G12+G31+G45</f>
        <v>3360</v>
      </c>
      <c r="H10" s="81">
        <f>H12+H31+H45</f>
        <v>4620</v>
      </c>
    </row>
    <row r="11" spans="1:9" s="24" customFormat="1" ht="24.75" customHeight="1" x14ac:dyDescent="0.25">
      <c r="B11" s="150" t="s">
        <v>115</v>
      </c>
      <c r="C11" s="157"/>
      <c r="D11" s="157"/>
      <c r="E11" s="157"/>
      <c r="F11" s="157"/>
      <c r="G11" s="157"/>
      <c r="H11" s="151"/>
    </row>
    <row r="12" spans="1:9" s="24" customFormat="1" ht="15" customHeight="1" x14ac:dyDescent="0.25">
      <c r="B12" s="158" t="s">
        <v>116</v>
      </c>
      <c r="C12" s="159"/>
      <c r="D12" s="160"/>
      <c r="E12" s="82">
        <f>E14+E17+E28</f>
        <v>840</v>
      </c>
      <c r="F12" s="82">
        <f>F14+F17+F28</f>
        <v>2100</v>
      </c>
      <c r="G12" s="82">
        <f>G14+G17+G28</f>
        <v>3360</v>
      </c>
      <c r="H12" s="82">
        <f>H14+H17+H28</f>
        <v>4620</v>
      </c>
    </row>
    <row r="13" spans="1:9" s="24" customFormat="1" ht="15" customHeight="1" x14ac:dyDescent="0.25">
      <c r="B13" s="158" t="s">
        <v>115</v>
      </c>
      <c r="C13" s="159"/>
      <c r="D13" s="159"/>
      <c r="E13" s="159"/>
      <c r="F13" s="159"/>
      <c r="G13" s="159"/>
      <c r="H13" s="160"/>
    </row>
    <row r="14" spans="1:9" s="24" customFormat="1" ht="15" customHeight="1" x14ac:dyDescent="0.25">
      <c r="B14" s="28">
        <v>1110</v>
      </c>
      <c r="C14" s="150" t="s">
        <v>72</v>
      </c>
      <c r="D14" s="151"/>
      <c r="E14" s="29">
        <f>E15</f>
        <v>840</v>
      </c>
      <c r="F14" s="29">
        <f>F15</f>
        <v>2100</v>
      </c>
      <c r="G14" s="29">
        <f>G15</f>
        <v>3360</v>
      </c>
      <c r="H14" s="29">
        <f>H15</f>
        <v>4620</v>
      </c>
    </row>
    <row r="15" spans="1:9" s="24" customFormat="1" ht="51.75" x14ac:dyDescent="0.25">
      <c r="B15" s="30"/>
      <c r="C15" s="30" t="s">
        <v>117</v>
      </c>
      <c r="D15" s="31" t="s">
        <v>118</v>
      </c>
      <c r="E15" s="29">
        <f>+E16</f>
        <v>840</v>
      </c>
      <c r="F15" s="29">
        <f>+F16</f>
        <v>2100</v>
      </c>
      <c r="G15" s="29">
        <f>+G16</f>
        <v>3360</v>
      </c>
      <c r="H15" s="29">
        <f>+H16</f>
        <v>4620</v>
      </c>
    </row>
    <row r="16" spans="1:9" s="24" customFormat="1" ht="34.5" x14ac:dyDescent="0.25">
      <c r="B16" s="32"/>
      <c r="C16" s="33"/>
      <c r="D16" s="33" t="s">
        <v>116</v>
      </c>
      <c r="E16" s="29">
        <f>+'Hav-2'!G33</f>
        <v>840</v>
      </c>
      <c r="F16" s="29">
        <f>+'Hav-2'!H33</f>
        <v>2100</v>
      </c>
      <c r="G16" s="29">
        <f>+'Hav-2'!I33</f>
        <v>3360</v>
      </c>
      <c r="H16" s="29">
        <f>+'Hav-2'!J33</f>
        <v>4620</v>
      </c>
    </row>
    <row r="17" s="24" customFormat="1" ht="15.75" x14ac:dyDescent="0.25"/>
    <row r="18" s="24" customFormat="1" ht="15.75" x14ac:dyDescent="0.25"/>
    <row r="19" s="24" customFormat="1" ht="19.5" customHeight="1" x14ac:dyDescent="0.25"/>
    <row r="20" s="24" customFormat="1" ht="15.75" x14ac:dyDescent="0.25"/>
    <row r="21" s="24" customFormat="1" ht="15.75" x14ac:dyDescent="0.25"/>
    <row r="22" s="24" customFormat="1" ht="17.25" customHeight="1" x14ac:dyDescent="0.25"/>
    <row r="23" s="24" customFormat="1" ht="14.25" customHeight="1" x14ac:dyDescent="0.25"/>
    <row r="24" ht="15" customHeight="1" x14ac:dyDescent="0.3"/>
    <row r="25" ht="17.25" customHeight="1" x14ac:dyDescent="0.3"/>
    <row r="26" s="24" customFormat="1" ht="15.75" x14ac:dyDescent="0.25"/>
    <row r="27" s="24" customFormat="1" ht="15.75" x14ac:dyDescent="0.25"/>
    <row r="28" s="24" customFormat="1" ht="15.75" x14ac:dyDescent="0.25"/>
    <row r="29" s="24" customFormat="1" ht="15.75" x14ac:dyDescent="0.25"/>
    <row r="30" s="24" customFormat="1" ht="18.600000000000001" customHeight="1" x14ac:dyDescent="0.25"/>
    <row r="31" s="24" customFormat="1" ht="19.899999999999999" customHeight="1" x14ac:dyDescent="0.25"/>
    <row r="32" s="24" customFormat="1" ht="15.75" x14ac:dyDescent="0.25"/>
    <row r="33" ht="22.9" customHeight="1" x14ac:dyDescent="0.3"/>
  </sheetData>
  <mergeCells count="8">
    <mergeCell ref="A5:H5"/>
    <mergeCell ref="C14:D14"/>
    <mergeCell ref="B8:C8"/>
    <mergeCell ref="D8:D9"/>
    <mergeCell ref="E8:H8"/>
    <mergeCell ref="B11:H11"/>
    <mergeCell ref="B12:D12"/>
    <mergeCell ref="B13:H13"/>
  </mergeCells>
  <phoneticPr fontId="9" type="noConversion"/>
  <pageMargins left="0.31496062992126" right="0" top="0.35433070866141703" bottom="0.35433070866141703" header="0.31496062992126" footer="0.31496062992126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opLeftCell="A31" workbookViewId="0">
      <selection activeCell="D42" sqref="D42"/>
    </sheetView>
  </sheetViews>
  <sheetFormatPr defaultRowHeight="17.25" x14ac:dyDescent="0.3"/>
  <cols>
    <col min="1" max="1" width="10.42578125" style="1" customWidth="1"/>
    <col min="2" max="2" width="25.7109375" style="1" customWidth="1"/>
    <col min="3" max="3" width="68.140625" style="1" customWidth="1"/>
    <col min="4" max="7" width="21.85546875" style="1" customWidth="1"/>
    <col min="8" max="8" width="17.7109375" style="1" bestFit="1" customWidth="1"/>
    <col min="9" max="9" width="49.85546875" style="1" customWidth="1"/>
    <col min="10" max="16384" width="9.140625" style="1"/>
  </cols>
  <sheetData>
    <row r="1" spans="2:9" x14ac:dyDescent="0.3">
      <c r="G1" s="34" t="s">
        <v>24</v>
      </c>
      <c r="I1" s="35"/>
    </row>
    <row r="2" spans="2:9" x14ac:dyDescent="0.3">
      <c r="F2" s="177" t="s">
        <v>135</v>
      </c>
      <c r="G2" s="177"/>
      <c r="I2" s="35"/>
    </row>
    <row r="3" spans="2:9" x14ac:dyDescent="0.3">
      <c r="G3" s="2" t="s">
        <v>9</v>
      </c>
      <c r="I3" s="35"/>
    </row>
    <row r="5" spans="2:9" s="36" customFormat="1" ht="45" customHeight="1" x14ac:dyDescent="0.3">
      <c r="B5" s="178" t="s">
        <v>147</v>
      </c>
      <c r="C5" s="178"/>
      <c r="D5" s="178"/>
      <c r="E5" s="178"/>
      <c r="F5" s="178"/>
      <c r="G5" s="178"/>
    </row>
    <row r="6" spans="2:9" s="36" customFormat="1" x14ac:dyDescent="0.3">
      <c r="G6" s="36" t="s">
        <v>125</v>
      </c>
    </row>
    <row r="7" spans="2:9" s="36" customFormat="1" x14ac:dyDescent="0.3">
      <c r="B7" s="165" t="s">
        <v>55</v>
      </c>
      <c r="C7" s="165"/>
      <c r="D7" s="165"/>
      <c r="E7" s="165"/>
      <c r="F7" s="165"/>
      <c r="G7" s="165"/>
    </row>
    <row r="8" spans="2:9" s="36" customFormat="1" ht="3" customHeight="1" x14ac:dyDescent="0.3"/>
    <row r="9" spans="2:9" s="36" customFormat="1" x14ac:dyDescent="0.3">
      <c r="B9" s="73" t="s">
        <v>11</v>
      </c>
    </row>
    <row r="10" spans="2:9" s="36" customFormat="1" x14ac:dyDescent="0.3"/>
    <row r="11" spans="2:9" s="36" customFormat="1" x14ac:dyDescent="0.3">
      <c r="B11" s="40" t="s">
        <v>1</v>
      </c>
      <c r="C11" s="40" t="s">
        <v>2</v>
      </c>
      <c r="D11" s="68"/>
      <c r="E11" s="68"/>
    </row>
    <row r="12" spans="2:9" s="36" customFormat="1" x14ac:dyDescent="0.3">
      <c r="B12" s="37" t="s">
        <v>56</v>
      </c>
      <c r="C12" s="38" t="s">
        <v>57</v>
      </c>
      <c r="D12" s="99"/>
      <c r="E12" s="99"/>
    </row>
    <row r="13" spans="2:9" s="36" customFormat="1" x14ac:dyDescent="0.3">
      <c r="B13" s="39"/>
    </row>
    <row r="14" spans="2:9" s="36" customFormat="1" x14ac:dyDescent="0.3">
      <c r="B14" s="74" t="s">
        <v>3</v>
      </c>
    </row>
    <row r="15" spans="2:9" s="36" customFormat="1" ht="3.75" customHeight="1" x14ac:dyDescent="0.3">
      <c r="B15" s="39"/>
    </row>
    <row r="16" spans="2:9" s="36" customFormat="1" ht="53.25" customHeight="1" x14ac:dyDescent="0.3">
      <c r="B16" s="40" t="s">
        <v>4</v>
      </c>
      <c r="C16" s="37" t="s">
        <v>56</v>
      </c>
      <c r="D16" s="179" t="s">
        <v>143</v>
      </c>
      <c r="E16" s="180"/>
      <c r="F16" s="180"/>
      <c r="G16" s="181"/>
    </row>
    <row r="17" spans="2:7" s="36" customFormat="1" ht="34.5" x14ac:dyDescent="0.3">
      <c r="B17" s="40" t="s">
        <v>5</v>
      </c>
      <c r="C17" s="37" t="s">
        <v>58</v>
      </c>
      <c r="D17" s="90" t="s">
        <v>139</v>
      </c>
      <c r="E17" s="90" t="s">
        <v>140</v>
      </c>
      <c r="F17" s="64" t="s">
        <v>12</v>
      </c>
      <c r="G17" s="64" t="s">
        <v>13</v>
      </c>
    </row>
    <row r="18" spans="2:7" s="36" customFormat="1" ht="34.5" x14ac:dyDescent="0.3">
      <c r="B18" s="41" t="s">
        <v>6</v>
      </c>
      <c r="C18" s="37" t="s">
        <v>57</v>
      </c>
      <c r="D18" s="182"/>
      <c r="E18" s="182"/>
      <c r="F18" s="174"/>
      <c r="G18" s="174"/>
    </row>
    <row r="19" spans="2:7" s="36" customFormat="1" ht="75" customHeight="1" x14ac:dyDescent="0.3">
      <c r="B19" s="41" t="s">
        <v>10</v>
      </c>
      <c r="C19" s="37" t="s">
        <v>59</v>
      </c>
      <c r="D19" s="183"/>
      <c r="E19" s="183"/>
      <c r="F19" s="175"/>
      <c r="G19" s="175"/>
    </row>
    <row r="20" spans="2:7" s="36" customFormat="1" ht="18" customHeight="1" x14ac:dyDescent="0.3">
      <c r="B20" s="41" t="s">
        <v>7</v>
      </c>
      <c r="C20" s="37" t="s">
        <v>60</v>
      </c>
      <c r="D20" s="183"/>
      <c r="E20" s="183"/>
      <c r="F20" s="175"/>
      <c r="G20" s="175"/>
    </row>
    <row r="21" spans="2:7" s="36" customFormat="1" ht="51.75" x14ac:dyDescent="0.3">
      <c r="B21" s="42" t="s">
        <v>61</v>
      </c>
      <c r="C21" s="37" t="s">
        <v>62</v>
      </c>
      <c r="D21" s="183"/>
      <c r="E21" s="183"/>
      <c r="F21" s="175"/>
      <c r="G21" s="175"/>
    </row>
    <row r="22" spans="2:7" s="36" customFormat="1" x14ac:dyDescent="0.3">
      <c r="B22" s="43"/>
      <c r="C22" s="44" t="s">
        <v>0</v>
      </c>
      <c r="D22" s="184"/>
      <c r="E22" s="184"/>
      <c r="F22" s="176"/>
      <c r="G22" s="176"/>
    </row>
    <row r="23" spans="2:7" s="36" customFormat="1" x14ac:dyDescent="0.3">
      <c r="B23" s="45" t="s">
        <v>8</v>
      </c>
      <c r="C23" s="46"/>
      <c r="D23" s="47">
        <f>+'Hav-2'!G26</f>
        <v>-840</v>
      </c>
      <c r="E23" s="47">
        <f>+'Hav-2'!H26</f>
        <v>-2100</v>
      </c>
      <c r="F23" s="47">
        <f>+'Hav-2'!I26</f>
        <v>-3360</v>
      </c>
      <c r="G23" s="47">
        <f>+'Hav-2'!J26</f>
        <v>-4620</v>
      </c>
    </row>
    <row r="24" spans="2:7" s="36" customFormat="1" ht="15" customHeight="1" x14ac:dyDescent="0.3">
      <c r="B24" s="48"/>
      <c r="C24" s="48"/>
      <c r="D24" s="48"/>
      <c r="E24" s="48"/>
      <c r="F24" s="49"/>
      <c r="G24" s="49"/>
    </row>
    <row r="25" spans="2:7" s="36" customFormat="1" x14ac:dyDescent="0.3">
      <c r="G25" s="36" t="s">
        <v>146</v>
      </c>
    </row>
    <row r="26" spans="2:7" s="36" customFormat="1" x14ac:dyDescent="0.3">
      <c r="B26" s="165" t="s">
        <v>100</v>
      </c>
      <c r="C26" s="165"/>
      <c r="D26" s="165"/>
      <c r="E26" s="165"/>
      <c r="F26" s="165"/>
      <c r="G26" s="165"/>
    </row>
    <row r="27" spans="2:7" s="36" customFormat="1" x14ac:dyDescent="0.3"/>
    <row r="28" spans="2:7" s="36" customFormat="1" x14ac:dyDescent="0.3">
      <c r="B28" s="73" t="s">
        <v>11</v>
      </c>
    </row>
    <row r="29" spans="2:7" s="36" customFormat="1" x14ac:dyDescent="0.3"/>
    <row r="30" spans="2:7" s="36" customFormat="1" x14ac:dyDescent="0.3">
      <c r="B30" s="40" t="s">
        <v>88</v>
      </c>
      <c r="C30" s="40" t="s">
        <v>89</v>
      </c>
      <c r="D30" s="68"/>
      <c r="E30" s="68"/>
    </row>
    <row r="31" spans="2:7" s="36" customFormat="1" x14ac:dyDescent="0.3">
      <c r="B31" s="50" t="s">
        <v>90</v>
      </c>
      <c r="C31" s="51" t="s">
        <v>91</v>
      </c>
      <c r="D31" s="100"/>
      <c r="E31" s="100"/>
    </row>
    <row r="32" spans="2:7" s="36" customFormat="1" x14ac:dyDescent="0.3">
      <c r="B32" s="39"/>
    </row>
    <row r="33" spans="2:7" s="36" customFormat="1" ht="54" customHeight="1" x14ac:dyDescent="0.3">
      <c r="B33" s="78" t="s">
        <v>92</v>
      </c>
    </row>
    <row r="34" spans="2:7" s="36" customFormat="1" x14ac:dyDescent="0.3">
      <c r="B34" s="39"/>
    </row>
    <row r="35" spans="2:7" s="36" customFormat="1" ht="53.25" customHeight="1" x14ac:dyDescent="0.3">
      <c r="B35" s="40" t="s">
        <v>65</v>
      </c>
      <c r="C35" s="50" t="s">
        <v>90</v>
      </c>
      <c r="D35" s="168" t="s">
        <v>141</v>
      </c>
      <c r="E35" s="169"/>
      <c r="F35" s="169"/>
      <c r="G35" s="170"/>
    </row>
    <row r="36" spans="2:7" s="36" customFormat="1" ht="34.5" x14ac:dyDescent="0.3">
      <c r="B36" s="40" t="s">
        <v>66</v>
      </c>
      <c r="C36" s="50" t="s">
        <v>93</v>
      </c>
      <c r="D36" s="90" t="s">
        <v>139</v>
      </c>
      <c r="E36" s="90" t="s">
        <v>140</v>
      </c>
      <c r="F36" s="64" t="s">
        <v>12</v>
      </c>
      <c r="G36" s="64" t="s">
        <v>13</v>
      </c>
    </row>
    <row r="37" spans="2:7" s="36" customFormat="1" ht="51.75" x14ac:dyDescent="0.3">
      <c r="B37" s="41" t="s">
        <v>67</v>
      </c>
      <c r="C37" s="103" t="s">
        <v>94</v>
      </c>
      <c r="D37" s="171"/>
      <c r="E37" s="171"/>
      <c r="F37" s="174"/>
      <c r="G37" s="174"/>
    </row>
    <row r="38" spans="2:7" s="36" customFormat="1" ht="69" x14ac:dyDescent="0.3">
      <c r="B38" s="41" t="s">
        <v>68</v>
      </c>
      <c r="C38" s="104" t="s">
        <v>95</v>
      </c>
      <c r="D38" s="172"/>
      <c r="E38" s="172"/>
      <c r="F38" s="175"/>
      <c r="G38" s="175"/>
    </row>
    <row r="39" spans="2:7" s="36" customFormat="1" ht="34.5" x14ac:dyDescent="0.3">
      <c r="B39" s="41" t="s">
        <v>69</v>
      </c>
      <c r="C39" s="52" t="s">
        <v>96</v>
      </c>
      <c r="D39" s="172"/>
      <c r="E39" s="172"/>
      <c r="F39" s="175"/>
      <c r="G39" s="175"/>
    </row>
    <row r="40" spans="2:7" s="36" customFormat="1" ht="51.75" x14ac:dyDescent="0.3">
      <c r="B40" s="53" t="s">
        <v>124</v>
      </c>
      <c r="C40" s="102" t="s">
        <v>98</v>
      </c>
      <c r="D40" s="173"/>
      <c r="E40" s="173"/>
      <c r="F40" s="176"/>
      <c r="G40" s="176"/>
    </row>
    <row r="41" spans="2:7" s="36" customFormat="1" x14ac:dyDescent="0.3">
      <c r="B41" s="166" t="s">
        <v>63</v>
      </c>
      <c r="C41" s="167"/>
      <c r="D41" s="101"/>
      <c r="E41" s="101"/>
      <c r="F41" s="54"/>
      <c r="G41" s="54"/>
    </row>
    <row r="42" spans="2:7" s="36" customFormat="1" x14ac:dyDescent="0.3">
      <c r="B42" s="163" t="s">
        <v>99</v>
      </c>
      <c r="C42" s="164"/>
      <c r="D42" s="93">
        <v>14</v>
      </c>
      <c r="E42" s="93">
        <v>14</v>
      </c>
      <c r="F42" s="93">
        <v>14</v>
      </c>
      <c r="G42" s="93">
        <v>14</v>
      </c>
    </row>
    <row r="43" spans="2:7" s="36" customFormat="1" x14ac:dyDescent="0.3">
      <c r="B43" s="161" t="s">
        <v>64</v>
      </c>
      <c r="C43" s="162"/>
      <c r="D43" s="47">
        <f>-D23</f>
        <v>840</v>
      </c>
      <c r="E43" s="47">
        <f>-E23</f>
        <v>2100</v>
      </c>
      <c r="F43" s="47">
        <f>-F23</f>
        <v>3360</v>
      </c>
      <c r="G43" s="47">
        <f>-G23</f>
        <v>4620</v>
      </c>
    </row>
    <row r="44" spans="2:7" s="36" customFormat="1" x14ac:dyDescent="0.3"/>
    <row r="45" spans="2:7" s="36" customFormat="1" x14ac:dyDescent="0.3"/>
    <row r="46" spans="2:7" s="36" customFormat="1" x14ac:dyDescent="0.3"/>
  </sheetData>
  <mergeCells count="17">
    <mergeCell ref="F2:G2"/>
    <mergeCell ref="B5:G5"/>
    <mergeCell ref="B7:G7"/>
    <mergeCell ref="F18:F22"/>
    <mergeCell ref="D16:G16"/>
    <mergeCell ref="D18:D22"/>
    <mergeCell ref="E18:E22"/>
    <mergeCell ref="G18:G22"/>
    <mergeCell ref="B43:C43"/>
    <mergeCell ref="B42:C42"/>
    <mergeCell ref="B26:G26"/>
    <mergeCell ref="B41:C41"/>
    <mergeCell ref="D35:G35"/>
    <mergeCell ref="D37:D40"/>
    <mergeCell ref="E37:E40"/>
    <mergeCell ref="F37:F40"/>
    <mergeCell ref="G37:G40"/>
  </mergeCells>
  <pageMargins left="0" right="0" top="0" bottom="0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1" workbookViewId="0">
      <selection activeCell="B127" sqref="B127:G127"/>
    </sheetView>
  </sheetViews>
  <sheetFormatPr defaultRowHeight="17.25" x14ac:dyDescent="0.3"/>
  <cols>
    <col min="1" max="1" width="5.140625" style="36" customWidth="1"/>
    <col min="2" max="2" width="25.5703125" style="36" customWidth="1"/>
    <col min="3" max="3" width="68.7109375" style="36" customWidth="1"/>
    <col min="4" max="7" width="22.140625" style="36" customWidth="1"/>
    <col min="8" max="8" width="9.140625" style="36"/>
    <col min="9" max="9" width="9.42578125" style="36" customWidth="1"/>
    <col min="10" max="16384" width="9.140625" style="36"/>
  </cols>
  <sheetData>
    <row r="1" spans="1:7" x14ac:dyDescent="0.3">
      <c r="F1" s="55"/>
      <c r="G1" s="55" t="s">
        <v>105</v>
      </c>
    </row>
    <row r="2" spans="1:7" x14ac:dyDescent="0.3">
      <c r="F2" s="56"/>
      <c r="G2" s="55" t="s">
        <v>135</v>
      </c>
    </row>
    <row r="3" spans="1:7" x14ac:dyDescent="0.3">
      <c r="F3" s="194" t="s">
        <v>9</v>
      </c>
      <c r="G3" s="194"/>
    </row>
    <row r="5" spans="1:7" ht="43.5" customHeight="1" x14ac:dyDescent="0.3">
      <c r="A5" s="178" t="s">
        <v>144</v>
      </c>
      <c r="B5" s="178"/>
      <c r="C5" s="178"/>
      <c r="D5" s="178"/>
      <c r="E5" s="178"/>
      <c r="F5" s="178"/>
      <c r="G5" s="178"/>
    </row>
    <row r="6" spans="1:7" x14ac:dyDescent="0.3">
      <c r="G6" s="36" t="s">
        <v>126</v>
      </c>
    </row>
    <row r="7" spans="1:7" x14ac:dyDescent="0.3">
      <c r="B7" s="165" t="s">
        <v>55</v>
      </c>
      <c r="C7" s="165"/>
      <c r="D7" s="165"/>
      <c r="E7" s="165"/>
      <c r="F7" s="165"/>
      <c r="G7" s="165"/>
    </row>
    <row r="9" spans="1:7" x14ac:dyDescent="0.3">
      <c r="B9" s="73" t="s">
        <v>14</v>
      </c>
    </row>
    <row r="12" spans="1:7" x14ac:dyDescent="0.3">
      <c r="B12" s="40" t="s">
        <v>1</v>
      </c>
      <c r="C12" s="40" t="s">
        <v>2</v>
      </c>
      <c r="D12" s="68"/>
      <c r="E12" s="68"/>
    </row>
    <row r="13" spans="1:7" x14ac:dyDescent="0.3">
      <c r="B13" s="57" t="s">
        <v>56</v>
      </c>
      <c r="C13" s="58" t="s">
        <v>57</v>
      </c>
      <c r="D13" s="106"/>
      <c r="E13" s="106"/>
    </row>
    <row r="14" spans="1:7" x14ac:dyDescent="0.3">
      <c r="B14" s="39"/>
    </row>
    <row r="15" spans="1:7" x14ac:dyDescent="0.3">
      <c r="B15" s="74" t="s">
        <v>3</v>
      </c>
    </row>
    <row r="16" spans="1:7" x14ac:dyDescent="0.3">
      <c r="B16" s="39"/>
    </row>
    <row r="17" spans="2:7" ht="46.5" customHeight="1" x14ac:dyDescent="0.3">
      <c r="B17" s="40" t="s">
        <v>4</v>
      </c>
      <c r="C17" s="57" t="s">
        <v>56</v>
      </c>
      <c r="D17" s="191" t="s">
        <v>143</v>
      </c>
      <c r="E17" s="192"/>
      <c r="F17" s="192"/>
      <c r="G17" s="193"/>
    </row>
    <row r="18" spans="2:7" ht="34.5" x14ac:dyDescent="0.3">
      <c r="B18" s="40" t="s">
        <v>5</v>
      </c>
      <c r="C18" s="57" t="s">
        <v>58</v>
      </c>
      <c r="D18" s="90" t="s">
        <v>139</v>
      </c>
      <c r="E18" s="90" t="s">
        <v>140</v>
      </c>
      <c r="F18" s="64" t="s">
        <v>12</v>
      </c>
      <c r="G18" s="64" t="s">
        <v>13</v>
      </c>
    </row>
    <row r="19" spans="2:7" ht="34.5" x14ac:dyDescent="0.3">
      <c r="B19" s="41" t="s">
        <v>6</v>
      </c>
      <c r="C19" s="57" t="s">
        <v>57</v>
      </c>
      <c r="D19" s="188"/>
      <c r="E19" s="188"/>
      <c r="F19" s="174"/>
      <c r="G19" s="174"/>
    </row>
    <row r="20" spans="2:7" ht="69" x14ac:dyDescent="0.3">
      <c r="B20" s="41" t="s">
        <v>10</v>
      </c>
      <c r="C20" s="57" t="s">
        <v>59</v>
      </c>
      <c r="D20" s="189"/>
      <c r="E20" s="189"/>
      <c r="F20" s="175"/>
      <c r="G20" s="175"/>
    </row>
    <row r="21" spans="2:7" ht="34.5" x14ac:dyDescent="0.3">
      <c r="B21" s="41" t="s">
        <v>7</v>
      </c>
      <c r="C21" s="57" t="s">
        <v>60</v>
      </c>
      <c r="D21" s="189"/>
      <c r="E21" s="189"/>
      <c r="F21" s="175"/>
      <c r="G21" s="175"/>
    </row>
    <row r="22" spans="2:7" ht="51.75" x14ac:dyDescent="0.3">
      <c r="B22" s="42" t="s">
        <v>61</v>
      </c>
      <c r="C22" s="57" t="s">
        <v>62</v>
      </c>
      <c r="D22" s="190"/>
      <c r="E22" s="190"/>
      <c r="F22" s="176"/>
      <c r="G22" s="176"/>
    </row>
    <row r="23" spans="2:7" x14ac:dyDescent="0.3">
      <c r="B23" s="43"/>
      <c r="C23" s="44" t="s">
        <v>0</v>
      </c>
      <c r="D23" s="44"/>
      <c r="E23" s="44"/>
      <c r="F23" s="59"/>
      <c r="G23" s="59"/>
    </row>
    <row r="24" spans="2:7" ht="16.5" customHeight="1" x14ac:dyDescent="0.3">
      <c r="B24" s="45" t="s">
        <v>8</v>
      </c>
      <c r="C24" s="46"/>
      <c r="D24" s="47">
        <f t="shared" ref="D24:E24" si="0">-D64-D84-D104-D144-D44-D124</f>
        <v>-840</v>
      </c>
      <c r="E24" s="47">
        <f t="shared" si="0"/>
        <v>-2100</v>
      </c>
      <c r="F24" s="47">
        <f>-F64-F84-F104-F144-F44-F124</f>
        <v>-3360</v>
      </c>
      <c r="G24" s="47">
        <f>-G64-G84-G104-G144-G44-G124</f>
        <v>-4620</v>
      </c>
    </row>
    <row r="25" spans="2:7" ht="15" customHeight="1" x14ac:dyDescent="0.3">
      <c r="B25" s="48"/>
      <c r="C25" s="48"/>
      <c r="D25" s="48"/>
      <c r="E25" s="48"/>
      <c r="F25" s="60"/>
      <c r="G25" s="60"/>
    </row>
    <row r="26" spans="2:7" x14ac:dyDescent="0.3">
      <c r="B26" s="71"/>
      <c r="C26" s="71"/>
      <c r="D26" s="71"/>
      <c r="E26" s="71"/>
      <c r="F26" s="71"/>
      <c r="G26" s="36" t="s">
        <v>127</v>
      </c>
    </row>
    <row r="27" spans="2:7" x14ac:dyDescent="0.3">
      <c r="B27" s="165" t="s">
        <v>119</v>
      </c>
      <c r="C27" s="165"/>
      <c r="D27" s="165"/>
      <c r="E27" s="165"/>
      <c r="F27" s="165"/>
      <c r="G27" s="165"/>
    </row>
    <row r="29" spans="2:7" x14ac:dyDescent="0.3">
      <c r="B29" s="73" t="s">
        <v>14</v>
      </c>
    </row>
    <row r="31" spans="2:7" x14ac:dyDescent="0.3">
      <c r="B31" s="40" t="s">
        <v>88</v>
      </c>
      <c r="C31" s="40" t="s">
        <v>89</v>
      </c>
      <c r="D31" s="68"/>
      <c r="E31" s="68"/>
    </row>
    <row r="32" spans="2:7" x14ac:dyDescent="0.3">
      <c r="B32" s="57" t="s">
        <v>90</v>
      </c>
      <c r="C32" s="58" t="s">
        <v>91</v>
      </c>
      <c r="D32" s="106"/>
      <c r="E32" s="106"/>
    </row>
    <row r="33" spans="2:8" ht="12.75" customHeight="1" x14ac:dyDescent="0.3">
      <c r="B33" s="61"/>
      <c r="C33" s="61"/>
      <c r="D33" s="61"/>
      <c r="E33" s="61"/>
    </row>
    <row r="34" spans="2:8" ht="19.5" customHeight="1" x14ac:dyDescent="0.3">
      <c r="B34" s="75" t="s">
        <v>92</v>
      </c>
      <c r="C34" s="76"/>
      <c r="D34" s="76"/>
      <c r="E34" s="76"/>
      <c r="F34" s="76"/>
      <c r="G34" s="76"/>
    </row>
    <row r="35" spans="2:8" ht="13.5" customHeight="1" x14ac:dyDescent="0.3">
      <c r="B35" s="61"/>
      <c r="C35" s="61"/>
      <c r="D35" s="76"/>
      <c r="E35" s="76"/>
      <c r="F35" s="76"/>
      <c r="G35" s="76"/>
    </row>
    <row r="36" spans="2:8" ht="49.5" customHeight="1" x14ac:dyDescent="0.3">
      <c r="B36" s="40" t="s">
        <v>65</v>
      </c>
      <c r="C36" s="57" t="s">
        <v>90</v>
      </c>
      <c r="D36" s="191" t="s">
        <v>143</v>
      </c>
      <c r="E36" s="192"/>
      <c r="F36" s="192"/>
      <c r="G36" s="193"/>
      <c r="H36" s="62"/>
    </row>
    <row r="37" spans="2:8" ht="34.15" customHeight="1" x14ac:dyDescent="0.3">
      <c r="B37" s="40" t="s">
        <v>66</v>
      </c>
      <c r="C37" s="57" t="s">
        <v>93</v>
      </c>
      <c r="D37" s="90" t="s">
        <v>139</v>
      </c>
      <c r="E37" s="90" t="s">
        <v>140</v>
      </c>
      <c r="F37" s="64" t="s">
        <v>12</v>
      </c>
      <c r="G37" s="64" t="s">
        <v>13</v>
      </c>
      <c r="H37" s="62"/>
    </row>
    <row r="38" spans="2:8" ht="51.75" x14ac:dyDescent="0.3">
      <c r="B38" s="40" t="s">
        <v>67</v>
      </c>
      <c r="C38" s="57" t="s">
        <v>94</v>
      </c>
      <c r="D38" s="188"/>
      <c r="E38" s="188"/>
      <c r="F38" s="187"/>
      <c r="G38" s="187"/>
    </row>
    <row r="39" spans="2:8" ht="69" x14ac:dyDescent="0.3">
      <c r="B39" s="41" t="s">
        <v>68</v>
      </c>
      <c r="C39" s="57" t="s">
        <v>95</v>
      </c>
      <c r="D39" s="189"/>
      <c r="E39" s="189"/>
      <c r="F39" s="187"/>
      <c r="G39" s="187"/>
    </row>
    <row r="40" spans="2:8" ht="34.5" x14ac:dyDescent="0.3">
      <c r="B40" s="41" t="s">
        <v>69</v>
      </c>
      <c r="C40" s="57" t="s">
        <v>96</v>
      </c>
      <c r="D40" s="189"/>
      <c r="E40" s="189"/>
      <c r="F40" s="187"/>
      <c r="G40" s="187"/>
    </row>
    <row r="41" spans="2:8" ht="51.75" x14ac:dyDescent="0.3">
      <c r="B41" s="41" t="s">
        <v>97</v>
      </c>
      <c r="C41" s="57" t="s">
        <v>98</v>
      </c>
      <c r="D41" s="190"/>
      <c r="E41" s="190"/>
      <c r="F41" s="187"/>
      <c r="G41" s="187"/>
    </row>
    <row r="42" spans="2:8" x14ac:dyDescent="0.3">
      <c r="B42" s="185" t="s">
        <v>63</v>
      </c>
      <c r="C42" s="186"/>
      <c r="D42" s="92"/>
      <c r="E42" s="92"/>
      <c r="F42" s="40"/>
      <c r="G42" s="40"/>
      <c r="H42" s="62"/>
    </row>
    <row r="43" spans="2:8" ht="20.25" customHeight="1" x14ac:dyDescent="0.3">
      <c r="B43" s="63" t="s">
        <v>99</v>
      </c>
      <c r="C43" s="44"/>
      <c r="D43" s="107">
        <v>4</v>
      </c>
      <c r="E43" s="107">
        <v>4</v>
      </c>
      <c r="F43" s="105">
        <v>4</v>
      </c>
      <c r="G43" s="105">
        <v>4</v>
      </c>
    </row>
    <row r="44" spans="2:8" ht="18" customHeight="1" x14ac:dyDescent="0.3">
      <c r="B44" s="45" t="s">
        <v>64</v>
      </c>
      <c r="C44" s="46"/>
      <c r="D44" s="47">
        <f>+'Hav-2'!G41</f>
        <v>240</v>
      </c>
      <c r="E44" s="47">
        <f>+'Hav-2'!H41</f>
        <v>600</v>
      </c>
      <c r="F44" s="47">
        <f>+'Hav-2'!I41</f>
        <v>960</v>
      </c>
      <c r="G44" s="47">
        <f>+'Hav-2'!J41</f>
        <v>1320</v>
      </c>
    </row>
    <row r="45" spans="2:8" ht="15" customHeight="1" x14ac:dyDescent="0.3">
      <c r="B45" s="48"/>
      <c r="C45" s="48"/>
      <c r="D45" s="48"/>
      <c r="E45" s="48"/>
      <c r="F45" s="60"/>
      <c r="G45" s="60"/>
    </row>
    <row r="46" spans="2:8" x14ac:dyDescent="0.3">
      <c r="B46" s="71"/>
      <c r="C46" s="71"/>
      <c r="D46" s="71"/>
      <c r="E46" s="71"/>
      <c r="F46" s="71"/>
      <c r="G46" s="36" t="s">
        <v>128</v>
      </c>
    </row>
    <row r="47" spans="2:8" x14ac:dyDescent="0.3">
      <c r="B47" s="165" t="s">
        <v>104</v>
      </c>
      <c r="C47" s="165"/>
      <c r="D47" s="165"/>
      <c r="E47" s="165"/>
      <c r="F47" s="165"/>
      <c r="G47" s="165"/>
    </row>
    <row r="49" spans="2:8" x14ac:dyDescent="0.3">
      <c r="B49" s="73" t="s">
        <v>14</v>
      </c>
    </row>
    <row r="51" spans="2:8" x14ac:dyDescent="0.3">
      <c r="B51" s="40" t="s">
        <v>88</v>
      </c>
      <c r="C51" s="40" t="s">
        <v>89</v>
      </c>
      <c r="D51" s="68"/>
      <c r="E51" s="68"/>
    </row>
    <row r="52" spans="2:8" x14ac:dyDescent="0.3">
      <c r="B52" s="57" t="s">
        <v>90</v>
      </c>
      <c r="C52" s="58" t="s">
        <v>91</v>
      </c>
      <c r="D52" s="106"/>
      <c r="E52" s="106"/>
    </row>
    <row r="53" spans="2:8" ht="12.75" customHeight="1" x14ac:dyDescent="0.3">
      <c r="B53" s="61"/>
      <c r="C53" s="61"/>
      <c r="D53" s="61"/>
      <c r="E53" s="61"/>
    </row>
    <row r="54" spans="2:8" ht="19.5" customHeight="1" x14ac:dyDescent="0.3">
      <c r="B54" s="75" t="s">
        <v>92</v>
      </c>
      <c r="C54" s="76"/>
      <c r="D54" s="76"/>
      <c r="E54" s="76"/>
    </row>
    <row r="55" spans="2:8" ht="13.5" customHeight="1" x14ac:dyDescent="0.3">
      <c r="B55" s="61"/>
      <c r="C55" s="61"/>
      <c r="D55" s="61"/>
      <c r="E55" s="61"/>
    </row>
    <row r="56" spans="2:8" ht="50.25" customHeight="1" x14ac:dyDescent="0.3">
      <c r="B56" s="40" t="s">
        <v>65</v>
      </c>
      <c r="C56" s="57" t="s">
        <v>90</v>
      </c>
      <c r="D56" s="191" t="s">
        <v>143</v>
      </c>
      <c r="E56" s="192"/>
      <c r="F56" s="192"/>
      <c r="G56" s="193"/>
      <c r="H56" s="62"/>
    </row>
    <row r="57" spans="2:8" ht="34.15" customHeight="1" x14ac:dyDescent="0.3">
      <c r="B57" s="40" t="s">
        <v>66</v>
      </c>
      <c r="C57" s="57" t="s">
        <v>93</v>
      </c>
      <c r="D57" s="90" t="s">
        <v>139</v>
      </c>
      <c r="E57" s="90" t="s">
        <v>140</v>
      </c>
      <c r="F57" s="64" t="s">
        <v>12</v>
      </c>
      <c r="G57" s="64" t="s">
        <v>13</v>
      </c>
      <c r="H57" s="62"/>
    </row>
    <row r="58" spans="2:8" ht="51.75" x14ac:dyDescent="0.3">
      <c r="B58" s="40" t="s">
        <v>67</v>
      </c>
      <c r="C58" s="57" t="s">
        <v>94</v>
      </c>
      <c r="D58" s="188"/>
      <c r="E58" s="188"/>
      <c r="F58" s="187"/>
      <c r="G58" s="187"/>
    </row>
    <row r="59" spans="2:8" ht="69" x14ac:dyDescent="0.3">
      <c r="B59" s="41" t="s">
        <v>68</v>
      </c>
      <c r="C59" s="57" t="s">
        <v>95</v>
      </c>
      <c r="D59" s="189"/>
      <c r="E59" s="189"/>
      <c r="F59" s="187"/>
      <c r="G59" s="187"/>
    </row>
    <row r="60" spans="2:8" ht="34.5" x14ac:dyDescent="0.3">
      <c r="B60" s="41" t="s">
        <v>69</v>
      </c>
      <c r="C60" s="57" t="s">
        <v>96</v>
      </c>
      <c r="D60" s="189"/>
      <c r="E60" s="189"/>
      <c r="F60" s="187"/>
      <c r="G60" s="187"/>
    </row>
    <row r="61" spans="2:8" ht="51.75" x14ac:dyDescent="0.3">
      <c r="B61" s="41" t="s">
        <v>97</v>
      </c>
      <c r="C61" s="57" t="s">
        <v>98</v>
      </c>
      <c r="D61" s="190"/>
      <c r="E61" s="190"/>
      <c r="F61" s="187"/>
      <c r="G61" s="187"/>
    </row>
    <row r="62" spans="2:8" x14ac:dyDescent="0.3">
      <c r="B62" s="185" t="s">
        <v>63</v>
      </c>
      <c r="C62" s="186"/>
      <c r="D62" s="92"/>
      <c r="E62" s="92"/>
      <c r="F62" s="40"/>
      <c r="G62" s="40"/>
      <c r="H62" s="62"/>
    </row>
    <row r="63" spans="2:8" ht="20.25" customHeight="1" x14ac:dyDescent="0.3">
      <c r="B63" s="63" t="s">
        <v>99</v>
      </c>
      <c r="C63" s="44"/>
      <c r="D63" s="105">
        <v>2</v>
      </c>
      <c r="E63" s="105">
        <v>2</v>
      </c>
      <c r="F63" s="105">
        <v>2</v>
      </c>
      <c r="G63" s="105">
        <v>2</v>
      </c>
    </row>
    <row r="64" spans="2:8" ht="18" customHeight="1" x14ac:dyDescent="0.3">
      <c r="B64" s="45" t="s">
        <v>64</v>
      </c>
      <c r="C64" s="46"/>
      <c r="D64" s="47">
        <f>+'Hav-2'!G48</f>
        <v>120</v>
      </c>
      <c r="E64" s="47">
        <f>+'Hav-2'!H48</f>
        <v>300</v>
      </c>
      <c r="F64" s="47">
        <f>+'Hav-2'!I48</f>
        <v>480</v>
      </c>
      <c r="G64" s="47">
        <f>+'Hav-2'!J48</f>
        <v>660</v>
      </c>
    </row>
    <row r="66" spans="2:8" x14ac:dyDescent="0.3">
      <c r="B66" s="71"/>
      <c r="C66" s="71"/>
      <c r="D66" s="71"/>
      <c r="E66" s="71"/>
      <c r="F66" s="71"/>
      <c r="G66" s="71" t="s">
        <v>129</v>
      </c>
    </row>
    <row r="67" spans="2:8" x14ac:dyDescent="0.3">
      <c r="C67" s="72" t="s">
        <v>103</v>
      </c>
      <c r="D67" s="91"/>
      <c r="E67" s="91"/>
      <c r="F67" s="77"/>
      <c r="G67" s="77"/>
      <c r="H67" s="77"/>
    </row>
    <row r="68" spans="2:8" x14ac:dyDescent="0.3">
      <c r="B68" s="165"/>
      <c r="C68" s="165"/>
      <c r="D68" s="165"/>
      <c r="E68" s="165"/>
      <c r="F68" s="165"/>
      <c r="G68" s="165"/>
    </row>
    <row r="69" spans="2:8" x14ac:dyDescent="0.3">
      <c r="B69" s="36" t="s">
        <v>101</v>
      </c>
    </row>
    <row r="71" spans="2:8" x14ac:dyDescent="0.3">
      <c r="B71" s="40" t="s">
        <v>88</v>
      </c>
      <c r="C71" s="40" t="s">
        <v>89</v>
      </c>
      <c r="D71" s="68"/>
      <c r="E71" s="68"/>
    </row>
    <row r="72" spans="2:8" x14ac:dyDescent="0.3">
      <c r="B72" s="57" t="s">
        <v>90</v>
      </c>
      <c r="C72" s="58" t="s">
        <v>91</v>
      </c>
      <c r="D72" s="106"/>
      <c r="E72" s="106"/>
    </row>
    <row r="73" spans="2:8" x14ac:dyDescent="0.3">
      <c r="B73" s="61"/>
      <c r="C73" s="61"/>
      <c r="D73" s="61"/>
      <c r="E73" s="61"/>
    </row>
    <row r="74" spans="2:8" x14ac:dyDescent="0.3">
      <c r="B74" s="75" t="s">
        <v>92</v>
      </c>
      <c r="C74" s="76"/>
      <c r="D74" s="76"/>
      <c r="E74" s="76"/>
    </row>
    <row r="75" spans="2:8" x14ac:dyDescent="0.3">
      <c r="B75" s="61"/>
      <c r="C75" s="61"/>
      <c r="D75" s="61"/>
      <c r="E75" s="61"/>
      <c r="H75" s="65"/>
    </row>
    <row r="76" spans="2:8" ht="42" customHeight="1" x14ac:dyDescent="0.3">
      <c r="B76" s="40" t="s">
        <v>65</v>
      </c>
      <c r="C76" s="57" t="s">
        <v>90</v>
      </c>
      <c r="D76" s="191" t="s">
        <v>143</v>
      </c>
      <c r="E76" s="192"/>
      <c r="F76" s="192"/>
      <c r="G76" s="193"/>
      <c r="H76" s="66"/>
    </row>
    <row r="77" spans="2:8" ht="33" customHeight="1" x14ac:dyDescent="0.3">
      <c r="B77" s="40" t="s">
        <v>66</v>
      </c>
      <c r="C77" s="57" t="s">
        <v>93</v>
      </c>
      <c r="D77" s="90" t="s">
        <v>139</v>
      </c>
      <c r="E77" s="90" t="s">
        <v>140</v>
      </c>
      <c r="F77" s="64" t="s">
        <v>12</v>
      </c>
      <c r="G77" s="64" t="s">
        <v>13</v>
      </c>
      <c r="H77" s="67"/>
    </row>
    <row r="78" spans="2:8" ht="51.75" x14ac:dyDescent="0.3">
      <c r="B78" s="40" t="s">
        <v>67</v>
      </c>
      <c r="C78" s="57" t="s">
        <v>94</v>
      </c>
      <c r="D78" s="188"/>
      <c r="E78" s="188"/>
      <c r="F78" s="187"/>
      <c r="G78" s="187"/>
      <c r="H78" s="68"/>
    </row>
    <row r="79" spans="2:8" ht="69" x14ac:dyDescent="0.3">
      <c r="B79" s="41" t="s">
        <v>68</v>
      </c>
      <c r="C79" s="57" t="s">
        <v>95</v>
      </c>
      <c r="D79" s="189"/>
      <c r="E79" s="189"/>
      <c r="F79" s="187"/>
      <c r="G79" s="187"/>
      <c r="H79" s="68"/>
    </row>
    <row r="80" spans="2:8" ht="34.5" x14ac:dyDescent="0.3">
      <c r="B80" s="41" t="s">
        <v>69</v>
      </c>
      <c r="C80" s="57" t="s">
        <v>96</v>
      </c>
      <c r="D80" s="189"/>
      <c r="E80" s="189"/>
      <c r="F80" s="187"/>
      <c r="G80" s="187"/>
      <c r="H80" s="68"/>
    </row>
    <row r="81" spans="2:8" ht="51.75" x14ac:dyDescent="0.3">
      <c r="B81" s="41" t="s">
        <v>97</v>
      </c>
      <c r="C81" s="57" t="s">
        <v>98</v>
      </c>
      <c r="D81" s="190"/>
      <c r="E81" s="190"/>
      <c r="F81" s="187"/>
      <c r="G81" s="187"/>
      <c r="H81" s="68"/>
    </row>
    <row r="82" spans="2:8" x14ac:dyDescent="0.3">
      <c r="B82" s="185" t="s">
        <v>63</v>
      </c>
      <c r="C82" s="186"/>
      <c r="D82" s="92"/>
      <c r="E82" s="92"/>
      <c r="F82" s="40"/>
      <c r="G82" s="40"/>
      <c r="H82" s="68"/>
    </row>
    <row r="83" spans="2:8" x14ac:dyDescent="0.3">
      <c r="B83" s="63" t="s">
        <v>99</v>
      </c>
      <c r="C83" s="44"/>
      <c r="D83" s="105">
        <v>2</v>
      </c>
      <c r="E83" s="105">
        <v>2</v>
      </c>
      <c r="F83" s="105">
        <v>2</v>
      </c>
      <c r="G83" s="105">
        <v>2</v>
      </c>
      <c r="H83" s="69"/>
    </row>
    <row r="84" spans="2:8" x14ac:dyDescent="0.3">
      <c r="B84" s="45" t="s">
        <v>64</v>
      </c>
      <c r="C84" s="46"/>
      <c r="D84" s="47">
        <f>+'Hav-2'!G55</f>
        <v>120</v>
      </c>
      <c r="E84" s="47">
        <f>+'Hav-2'!H55</f>
        <v>300</v>
      </c>
      <c r="F84" s="47">
        <f>+'Hav-2'!I55</f>
        <v>480</v>
      </c>
      <c r="G84" s="47">
        <f>+'Hav-2'!J55</f>
        <v>660</v>
      </c>
      <c r="H84" s="70"/>
    </row>
    <row r="86" spans="2:8" x14ac:dyDescent="0.3">
      <c r="G86" s="36" t="s">
        <v>130</v>
      </c>
    </row>
    <row r="87" spans="2:8" x14ac:dyDescent="0.3">
      <c r="B87" s="165" t="s">
        <v>145</v>
      </c>
      <c r="C87" s="165"/>
      <c r="D87" s="165"/>
      <c r="E87" s="165"/>
      <c r="F87" s="165"/>
      <c r="G87" s="165"/>
    </row>
    <row r="88" spans="2:8" ht="9.75" customHeight="1" x14ac:dyDescent="0.3">
      <c r="B88" s="72"/>
      <c r="C88" s="72"/>
      <c r="D88" s="91"/>
      <c r="E88" s="91"/>
      <c r="F88" s="72"/>
      <c r="G88" s="72"/>
    </row>
    <row r="89" spans="2:8" x14ac:dyDescent="0.3">
      <c r="B89" s="36" t="s">
        <v>101</v>
      </c>
    </row>
    <row r="91" spans="2:8" x14ac:dyDescent="0.3">
      <c r="B91" s="40" t="s">
        <v>88</v>
      </c>
      <c r="C91" s="40" t="s">
        <v>89</v>
      </c>
      <c r="D91" s="68"/>
      <c r="E91" s="68"/>
    </row>
    <row r="92" spans="2:8" x14ac:dyDescent="0.3">
      <c r="B92" s="57" t="s">
        <v>90</v>
      </c>
      <c r="C92" s="58" t="s">
        <v>91</v>
      </c>
      <c r="D92" s="106"/>
      <c r="E92" s="106"/>
    </row>
    <row r="93" spans="2:8" x14ac:dyDescent="0.3">
      <c r="B93" s="61"/>
      <c r="C93" s="61"/>
      <c r="D93" s="61"/>
      <c r="E93" s="61"/>
    </row>
    <row r="94" spans="2:8" x14ac:dyDescent="0.3">
      <c r="B94" s="75" t="s">
        <v>92</v>
      </c>
      <c r="C94" s="76"/>
      <c r="D94" s="76"/>
      <c r="E94" s="76"/>
    </row>
    <row r="95" spans="2:8" x14ac:dyDescent="0.3">
      <c r="B95" s="61"/>
      <c r="C95" s="61"/>
      <c r="D95" s="61"/>
      <c r="E95" s="61"/>
    </row>
    <row r="96" spans="2:8" ht="42" customHeight="1" x14ac:dyDescent="0.3">
      <c r="B96" s="40" t="s">
        <v>65</v>
      </c>
      <c r="C96" s="57" t="s">
        <v>90</v>
      </c>
      <c r="D96" s="191" t="s">
        <v>143</v>
      </c>
      <c r="E96" s="192"/>
      <c r="F96" s="192"/>
      <c r="G96" s="193"/>
      <c r="H96" s="66"/>
    </row>
    <row r="97" spans="2:8" ht="34.5" x14ac:dyDescent="0.3">
      <c r="B97" s="40" t="s">
        <v>66</v>
      </c>
      <c r="C97" s="57" t="s">
        <v>93</v>
      </c>
      <c r="D97" s="90" t="s">
        <v>139</v>
      </c>
      <c r="E97" s="90" t="s">
        <v>140</v>
      </c>
      <c r="F97" s="64" t="s">
        <v>12</v>
      </c>
      <c r="G97" s="64" t="s">
        <v>13</v>
      </c>
      <c r="H97" s="67"/>
    </row>
    <row r="98" spans="2:8" ht="51.75" x14ac:dyDescent="0.3">
      <c r="B98" s="40" t="s">
        <v>67</v>
      </c>
      <c r="C98" s="57" t="s">
        <v>94</v>
      </c>
      <c r="D98" s="188"/>
      <c r="E98" s="188"/>
      <c r="F98" s="187"/>
      <c r="G98" s="187"/>
      <c r="H98" s="68"/>
    </row>
    <row r="99" spans="2:8" ht="69" x14ac:dyDescent="0.3">
      <c r="B99" s="41" t="s">
        <v>68</v>
      </c>
      <c r="C99" s="57" t="s">
        <v>95</v>
      </c>
      <c r="D99" s="189"/>
      <c r="E99" s="189"/>
      <c r="F99" s="187"/>
      <c r="G99" s="187"/>
      <c r="H99" s="68"/>
    </row>
    <row r="100" spans="2:8" ht="34.5" x14ac:dyDescent="0.3">
      <c r="B100" s="41" t="s">
        <v>69</v>
      </c>
      <c r="C100" s="57" t="s">
        <v>96</v>
      </c>
      <c r="D100" s="189"/>
      <c r="E100" s="189"/>
      <c r="F100" s="187"/>
      <c r="G100" s="187"/>
      <c r="H100" s="68"/>
    </row>
    <row r="101" spans="2:8" ht="51.75" x14ac:dyDescent="0.3">
      <c r="B101" s="41" t="s">
        <v>97</v>
      </c>
      <c r="C101" s="57" t="s">
        <v>98</v>
      </c>
      <c r="D101" s="190"/>
      <c r="E101" s="190"/>
      <c r="F101" s="187"/>
      <c r="G101" s="187"/>
      <c r="H101" s="68"/>
    </row>
    <row r="102" spans="2:8" x14ac:dyDescent="0.3">
      <c r="B102" s="185" t="s">
        <v>63</v>
      </c>
      <c r="C102" s="186"/>
      <c r="D102" s="92"/>
      <c r="E102" s="92"/>
      <c r="F102" s="40"/>
      <c r="G102" s="40"/>
      <c r="H102" s="68"/>
    </row>
    <row r="103" spans="2:8" x14ac:dyDescent="0.3">
      <c r="B103" s="63" t="s">
        <v>99</v>
      </c>
      <c r="C103" s="44"/>
      <c r="D103" s="105">
        <v>2</v>
      </c>
      <c r="E103" s="105">
        <v>2</v>
      </c>
      <c r="F103" s="105">
        <v>2</v>
      </c>
      <c r="G103" s="105">
        <v>2</v>
      </c>
      <c r="H103" s="69"/>
    </row>
    <row r="104" spans="2:8" x14ac:dyDescent="0.3">
      <c r="B104" s="45" t="s">
        <v>64</v>
      </c>
      <c r="C104" s="46"/>
      <c r="D104" s="47">
        <f>+'Hav-2'!G62</f>
        <v>120</v>
      </c>
      <c r="E104" s="47">
        <f>+'Hav-2'!H62</f>
        <v>300</v>
      </c>
      <c r="F104" s="47">
        <f>+'Hav-2'!I62</f>
        <v>480</v>
      </c>
      <c r="G104" s="47">
        <f>+'Hav-2'!J62</f>
        <v>660</v>
      </c>
      <c r="H104" s="70"/>
    </row>
    <row r="105" spans="2:8" x14ac:dyDescent="0.3">
      <c r="B105" s="48"/>
      <c r="C105" s="48"/>
      <c r="D105" s="48"/>
      <c r="E105" s="48"/>
      <c r="F105" s="70"/>
      <c r="G105" s="70"/>
      <c r="H105" s="70"/>
    </row>
    <row r="106" spans="2:8" x14ac:dyDescent="0.3">
      <c r="G106" s="36" t="s">
        <v>131</v>
      </c>
    </row>
    <row r="107" spans="2:8" x14ac:dyDescent="0.3">
      <c r="B107" s="165" t="s">
        <v>122</v>
      </c>
      <c r="C107" s="165"/>
      <c r="D107" s="165"/>
      <c r="E107" s="165"/>
      <c r="F107" s="165"/>
      <c r="G107" s="165"/>
    </row>
    <row r="108" spans="2:8" x14ac:dyDescent="0.3">
      <c r="B108" s="72"/>
      <c r="C108" s="72"/>
      <c r="D108" s="91"/>
      <c r="E108" s="91"/>
      <c r="F108" s="72"/>
      <c r="G108" s="72"/>
    </row>
    <row r="109" spans="2:8" x14ac:dyDescent="0.3">
      <c r="B109" s="36" t="s">
        <v>101</v>
      </c>
    </row>
    <row r="111" spans="2:8" x14ac:dyDescent="0.3">
      <c r="B111" s="40" t="s">
        <v>88</v>
      </c>
      <c r="C111" s="40" t="s">
        <v>89</v>
      </c>
      <c r="D111" s="68"/>
      <c r="E111" s="68"/>
    </row>
    <row r="112" spans="2:8" x14ac:dyDescent="0.3">
      <c r="B112" s="57" t="s">
        <v>90</v>
      </c>
      <c r="C112" s="58" t="s">
        <v>91</v>
      </c>
      <c r="D112" s="106"/>
      <c r="E112" s="106"/>
    </row>
    <row r="113" spans="1:8" x14ac:dyDescent="0.3">
      <c r="B113" s="61"/>
      <c r="C113" s="61"/>
      <c r="D113" s="61"/>
      <c r="E113" s="61"/>
    </row>
    <row r="114" spans="1:8" x14ac:dyDescent="0.3">
      <c r="B114" s="75" t="s">
        <v>92</v>
      </c>
      <c r="C114" s="76"/>
      <c r="D114" s="76"/>
      <c r="E114" s="76"/>
    </row>
    <row r="115" spans="1:8" x14ac:dyDescent="0.3">
      <c r="B115" s="61"/>
      <c r="C115" s="61"/>
      <c r="D115" s="61"/>
      <c r="E115" s="61"/>
    </row>
    <row r="116" spans="1:8" ht="42" customHeight="1" x14ac:dyDescent="0.3">
      <c r="B116" s="40" t="s">
        <v>65</v>
      </c>
      <c r="C116" s="57" t="s">
        <v>90</v>
      </c>
      <c r="D116" s="191" t="s">
        <v>143</v>
      </c>
      <c r="E116" s="192"/>
      <c r="F116" s="192"/>
      <c r="G116" s="193"/>
      <c r="H116" s="66"/>
    </row>
    <row r="117" spans="1:8" ht="34.5" x14ac:dyDescent="0.3">
      <c r="B117" s="40" t="s">
        <v>66</v>
      </c>
      <c r="C117" s="57" t="s">
        <v>93</v>
      </c>
      <c r="D117" s="90" t="s">
        <v>139</v>
      </c>
      <c r="E117" s="90" t="s">
        <v>140</v>
      </c>
      <c r="F117" s="64" t="s">
        <v>12</v>
      </c>
      <c r="G117" s="64" t="s">
        <v>13</v>
      </c>
      <c r="H117" s="67"/>
    </row>
    <row r="118" spans="1:8" ht="51.75" x14ac:dyDescent="0.3">
      <c r="B118" s="40" t="s">
        <v>67</v>
      </c>
      <c r="C118" s="57" t="s">
        <v>94</v>
      </c>
      <c r="D118" s="188"/>
      <c r="E118" s="188"/>
      <c r="F118" s="187"/>
      <c r="G118" s="187"/>
      <c r="H118" s="68"/>
    </row>
    <row r="119" spans="1:8" ht="69" x14ac:dyDescent="0.3">
      <c r="B119" s="41" t="s">
        <v>68</v>
      </c>
      <c r="C119" s="57" t="s">
        <v>95</v>
      </c>
      <c r="D119" s="189"/>
      <c r="E119" s="189"/>
      <c r="F119" s="187"/>
      <c r="G119" s="187"/>
      <c r="H119" s="68"/>
    </row>
    <row r="120" spans="1:8" ht="34.5" x14ac:dyDescent="0.3">
      <c r="B120" s="41" t="s">
        <v>69</v>
      </c>
      <c r="C120" s="57" t="s">
        <v>96</v>
      </c>
      <c r="D120" s="189"/>
      <c r="E120" s="189"/>
      <c r="F120" s="187"/>
      <c r="G120" s="187"/>
      <c r="H120" s="68"/>
    </row>
    <row r="121" spans="1:8" ht="51.75" x14ac:dyDescent="0.3">
      <c r="B121" s="41" t="s">
        <v>97</v>
      </c>
      <c r="C121" s="57" t="s">
        <v>98</v>
      </c>
      <c r="D121" s="190"/>
      <c r="E121" s="190"/>
      <c r="F121" s="187"/>
      <c r="G121" s="187"/>
      <c r="H121" s="68"/>
    </row>
    <row r="122" spans="1:8" x14ac:dyDescent="0.3">
      <c r="B122" s="185" t="s">
        <v>63</v>
      </c>
      <c r="C122" s="186"/>
      <c r="D122" s="92"/>
      <c r="E122" s="92"/>
      <c r="F122" s="40"/>
      <c r="G122" s="40"/>
      <c r="H122" s="68"/>
    </row>
    <row r="123" spans="1:8" x14ac:dyDescent="0.3">
      <c r="B123" s="63" t="s">
        <v>99</v>
      </c>
      <c r="C123" s="44"/>
      <c r="D123" s="105">
        <v>2</v>
      </c>
      <c r="E123" s="105">
        <v>2</v>
      </c>
      <c r="F123" s="105">
        <v>2</v>
      </c>
      <c r="G123" s="105">
        <v>2</v>
      </c>
      <c r="H123" s="69"/>
    </row>
    <row r="124" spans="1:8" x14ac:dyDescent="0.3">
      <c r="B124" s="45" t="s">
        <v>64</v>
      </c>
      <c r="C124" s="46"/>
      <c r="D124" s="47">
        <f>+'Hav-2'!G69</f>
        <v>120</v>
      </c>
      <c r="E124" s="47">
        <f>+'Hav-2'!H69</f>
        <v>300</v>
      </c>
      <c r="F124" s="47">
        <f>+'Hav-2'!I69</f>
        <v>480</v>
      </c>
      <c r="G124" s="47">
        <f>+'Hav-2'!J69</f>
        <v>660</v>
      </c>
      <c r="H124" s="70"/>
    </row>
    <row r="126" spans="1:8" x14ac:dyDescent="0.3">
      <c r="A126" s="36" t="s">
        <v>132</v>
      </c>
      <c r="G126" s="36" t="s">
        <v>151</v>
      </c>
    </row>
    <row r="127" spans="1:8" x14ac:dyDescent="0.3">
      <c r="B127" s="165" t="s">
        <v>102</v>
      </c>
      <c r="C127" s="165"/>
      <c r="D127" s="165"/>
      <c r="E127" s="165"/>
      <c r="F127" s="165"/>
      <c r="G127" s="165"/>
    </row>
    <row r="128" spans="1:8" x14ac:dyDescent="0.3">
      <c r="B128" s="72"/>
      <c r="C128" s="72"/>
      <c r="D128" s="91"/>
      <c r="E128" s="91"/>
      <c r="F128" s="72"/>
      <c r="G128" s="72"/>
    </row>
    <row r="129" spans="2:8" x14ac:dyDescent="0.3">
      <c r="B129" s="36" t="s">
        <v>101</v>
      </c>
    </row>
    <row r="131" spans="2:8" x14ac:dyDescent="0.3">
      <c r="B131" s="40" t="s">
        <v>88</v>
      </c>
      <c r="C131" s="40" t="s">
        <v>89</v>
      </c>
      <c r="D131" s="68"/>
      <c r="E131" s="68"/>
    </row>
    <row r="132" spans="2:8" x14ac:dyDescent="0.3">
      <c r="B132" s="57" t="s">
        <v>90</v>
      </c>
      <c r="C132" s="58" t="s">
        <v>91</v>
      </c>
      <c r="D132" s="106"/>
      <c r="E132" s="106"/>
    </row>
    <row r="133" spans="2:8" x14ac:dyDescent="0.3">
      <c r="B133" s="61"/>
      <c r="C133" s="61"/>
      <c r="D133" s="61"/>
      <c r="E133" s="61"/>
    </row>
    <row r="134" spans="2:8" x14ac:dyDescent="0.3">
      <c r="B134" s="75" t="s">
        <v>92</v>
      </c>
      <c r="C134" s="76"/>
      <c r="D134" s="76"/>
      <c r="E134" s="76"/>
    </row>
    <row r="135" spans="2:8" x14ac:dyDescent="0.3">
      <c r="B135" s="61"/>
      <c r="C135" s="61"/>
      <c r="D135" s="61"/>
      <c r="E135" s="61"/>
    </row>
    <row r="136" spans="2:8" ht="42" customHeight="1" x14ac:dyDescent="0.3">
      <c r="B136" s="40" t="s">
        <v>65</v>
      </c>
      <c r="C136" s="57" t="s">
        <v>90</v>
      </c>
      <c r="D136" s="191" t="s">
        <v>143</v>
      </c>
      <c r="E136" s="192"/>
      <c r="F136" s="192"/>
      <c r="G136" s="193"/>
      <c r="H136" s="66"/>
    </row>
    <row r="137" spans="2:8" ht="34.5" x14ac:dyDescent="0.3">
      <c r="B137" s="40" t="s">
        <v>66</v>
      </c>
      <c r="C137" s="57" t="s">
        <v>93</v>
      </c>
      <c r="D137" s="90" t="s">
        <v>139</v>
      </c>
      <c r="E137" s="90" t="s">
        <v>140</v>
      </c>
      <c r="F137" s="64" t="s">
        <v>12</v>
      </c>
      <c r="G137" s="64" t="s">
        <v>13</v>
      </c>
      <c r="H137" s="67"/>
    </row>
    <row r="138" spans="2:8" ht="51.75" x14ac:dyDescent="0.3">
      <c r="B138" s="40" t="s">
        <v>67</v>
      </c>
      <c r="C138" s="57" t="s">
        <v>94</v>
      </c>
      <c r="D138" s="188"/>
      <c r="E138" s="188"/>
      <c r="F138" s="187"/>
      <c r="G138" s="187"/>
      <c r="H138" s="68"/>
    </row>
    <row r="139" spans="2:8" ht="69" x14ac:dyDescent="0.3">
      <c r="B139" s="41" t="s">
        <v>68</v>
      </c>
      <c r="C139" s="57" t="s">
        <v>95</v>
      </c>
      <c r="D139" s="189"/>
      <c r="E139" s="189"/>
      <c r="F139" s="187"/>
      <c r="G139" s="187"/>
      <c r="H139" s="68"/>
    </row>
    <row r="140" spans="2:8" ht="34.5" x14ac:dyDescent="0.3">
      <c r="B140" s="41" t="s">
        <v>69</v>
      </c>
      <c r="C140" s="57" t="s">
        <v>96</v>
      </c>
      <c r="D140" s="189"/>
      <c r="E140" s="189"/>
      <c r="F140" s="187"/>
      <c r="G140" s="187"/>
      <c r="H140" s="68"/>
    </row>
    <row r="141" spans="2:8" ht="51.75" x14ac:dyDescent="0.3">
      <c r="B141" s="41" t="s">
        <v>97</v>
      </c>
      <c r="C141" s="57" t="s">
        <v>98</v>
      </c>
      <c r="D141" s="190"/>
      <c r="E141" s="190"/>
      <c r="F141" s="187"/>
      <c r="G141" s="187"/>
      <c r="H141" s="68"/>
    </row>
    <row r="142" spans="2:8" x14ac:dyDescent="0.3">
      <c r="B142" s="185" t="s">
        <v>63</v>
      </c>
      <c r="C142" s="186"/>
      <c r="D142" s="92"/>
      <c r="E142" s="92"/>
      <c r="F142" s="40"/>
      <c r="G142" s="40"/>
      <c r="H142" s="68"/>
    </row>
    <row r="143" spans="2:8" x14ac:dyDescent="0.3">
      <c r="B143" s="63" t="s">
        <v>99</v>
      </c>
      <c r="C143" s="44"/>
      <c r="D143" s="105">
        <v>2</v>
      </c>
      <c r="E143" s="105">
        <v>2</v>
      </c>
      <c r="F143" s="105">
        <v>2</v>
      </c>
      <c r="G143" s="105">
        <v>2</v>
      </c>
      <c r="H143" s="69"/>
    </row>
    <row r="144" spans="2:8" x14ac:dyDescent="0.3">
      <c r="B144" s="45" t="s">
        <v>64</v>
      </c>
      <c r="C144" s="46"/>
      <c r="D144" s="47">
        <f>+'Hav-2'!G76</f>
        <v>120</v>
      </c>
      <c r="E144" s="47">
        <f>+'Hav-2'!H76</f>
        <v>300</v>
      </c>
      <c r="F144" s="47">
        <f>+'Hav-2'!I76</f>
        <v>480</v>
      </c>
      <c r="G144" s="47">
        <f>+'Hav-2'!J76</f>
        <v>660</v>
      </c>
      <c r="H144" s="70"/>
    </row>
  </sheetData>
  <mergeCells count="50">
    <mergeCell ref="E98:E101"/>
    <mergeCell ref="D98:D101"/>
    <mergeCell ref="E78:E81"/>
    <mergeCell ref="D78:D81"/>
    <mergeCell ref="D58:D61"/>
    <mergeCell ref="E58:E61"/>
    <mergeCell ref="B87:G87"/>
    <mergeCell ref="F58:F61"/>
    <mergeCell ref="D76:G76"/>
    <mergeCell ref="D96:G96"/>
    <mergeCell ref="D116:G116"/>
    <mergeCell ref="D136:G136"/>
    <mergeCell ref="E138:E141"/>
    <mergeCell ref="D138:D141"/>
    <mergeCell ref="E118:E121"/>
    <mergeCell ref="D118:D121"/>
    <mergeCell ref="F118:F121"/>
    <mergeCell ref="G118:G121"/>
    <mergeCell ref="F3:G3"/>
    <mergeCell ref="G98:G101"/>
    <mergeCell ref="B102:C102"/>
    <mergeCell ref="F78:F81"/>
    <mergeCell ref="G58:G61"/>
    <mergeCell ref="B82:C82"/>
    <mergeCell ref="G78:G81"/>
    <mergeCell ref="B42:C42"/>
    <mergeCell ref="B27:G27"/>
    <mergeCell ref="F19:F22"/>
    <mergeCell ref="G19:G22"/>
    <mergeCell ref="D17:G17"/>
    <mergeCell ref="E19:E22"/>
    <mergeCell ref="D19:D22"/>
    <mergeCell ref="D36:G36"/>
    <mergeCell ref="G38:G41"/>
    <mergeCell ref="B142:C142"/>
    <mergeCell ref="A5:G5"/>
    <mergeCell ref="B7:G7"/>
    <mergeCell ref="B68:G68"/>
    <mergeCell ref="B62:C62"/>
    <mergeCell ref="B47:G47"/>
    <mergeCell ref="B107:G107"/>
    <mergeCell ref="F98:F101"/>
    <mergeCell ref="E38:E41"/>
    <mergeCell ref="D38:D41"/>
    <mergeCell ref="D56:G56"/>
    <mergeCell ref="F138:F141"/>
    <mergeCell ref="G138:G141"/>
    <mergeCell ref="B122:C122"/>
    <mergeCell ref="B127:G127"/>
    <mergeCell ref="F38:F41"/>
  </mergeCells>
  <phoneticPr fontId="9" type="noConversion"/>
  <pageMargins left="6.4960630000000005E-2" right="0" top="0" bottom="0" header="0.31496062992126" footer="0.31496062992126"/>
  <pageSetup paperSize="9" scale="90" orientation="landscape" r:id="rId1"/>
  <ignoredErrors>
    <ignoredError sqref="C136:C137 B1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Hav-1</vt:lpstr>
      <vt:lpstr>Hav-2</vt:lpstr>
      <vt:lpstr>Hav-3</vt:lpstr>
      <vt:lpstr>Hav-4</vt:lpstr>
      <vt:lpstr>Hav-5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Karapetyan</dc:creator>
  <cp:keywords>https://mul2-mta.gov.am/tasks/956975/oneclick/2Havelvacner.xlsx?token=99bea658fba7b8ba325ef8f1d28b7fc2</cp:keywords>
  <cp:lastModifiedBy>Vanik Serobyan</cp:lastModifiedBy>
  <cp:lastPrinted>2019-05-17T06:32:30Z</cp:lastPrinted>
  <dcterms:created xsi:type="dcterms:W3CDTF">2019-02-28T05:41:44Z</dcterms:created>
  <dcterms:modified xsi:type="dcterms:W3CDTF">2022-02-17T12:51:22Z</dcterms:modified>
</cp:coreProperties>
</file>