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90" yWindow="0" windowWidth="2670" windowHeight="8340" tabRatio="843" firstSheet="1" activeTab="3"/>
  </bookViews>
  <sheets>
    <sheet name="2017-2018 վարկային (2)" sheetId="1" state="hidden" r:id="rId1"/>
    <sheet name="սուբվենցիա2021" sheetId="2" r:id="rId2"/>
    <sheet name="սուբվենցիա2020 (2)" sheetId="3" r:id="rId3"/>
    <sheet name="պատվիրակված 2021 " sheetId="4" r:id="rId4"/>
    <sheet name="պատվիրակված 2020 (2)" sheetId="5" r:id="rId5"/>
    <sheet name="սուբվենցիա 2020" sheetId="6" r:id="rId6"/>
    <sheet name="պատվիրակված 2020" sheetId="7" r:id="rId7"/>
    <sheet name="ՍՈՒԲՎԵՆՑԻԱ  " sheetId="8" r:id="rId8"/>
    <sheet name="ՊԱՏՎԻՐԱԿՎԱԾ  " sheetId="9" r:id="rId9"/>
  </sheets>
  <definedNames>
    <definedName name="_xlnm.Print_Area" localSheetId="0">'2017-2018 վարկային (2)'!$A$1:$I$46</definedName>
    <definedName name="_xlnm.Print_Area" localSheetId="6">'պատվիրակված 2020'!$A$1:$J$47</definedName>
    <definedName name="_xlnm.Print_Area" localSheetId="4">'պատվիրակված 2020 (2)'!$A$1:$I$32</definedName>
    <definedName name="_xlnm.Print_Area" localSheetId="3">'պատվիրակված 2021 '!$A$1:$I$32</definedName>
    <definedName name="_xlnm.Print_Area" localSheetId="5">'սուբվենցիա 2020'!$A$1:$H$17</definedName>
    <definedName name="_xlnm.Print_Area" localSheetId="2">'սուբվենցիա2020 (2)'!$A$1:$C$18</definedName>
    <definedName name="_xlnm.Print_Area" localSheetId="1">'սուբվենցիա2021'!$A$1:$C$18</definedName>
  </definedNames>
  <calcPr fullCalcOnLoad="1"/>
</workbook>
</file>

<file path=xl/sharedStrings.xml><?xml version="1.0" encoding="utf-8"?>
<sst xmlns="http://schemas.openxmlformats.org/spreadsheetml/2006/main" count="933" uniqueCount="201">
  <si>
    <t>01</t>
  </si>
  <si>
    <t>05</t>
  </si>
  <si>
    <t>09</t>
  </si>
  <si>
    <t>Թատերական ներկայացումներ</t>
  </si>
  <si>
    <t>02</t>
  </si>
  <si>
    <t>08</t>
  </si>
  <si>
    <t>Կենդանաբանական այգու ցուցադրություններ</t>
  </si>
  <si>
    <t>04</t>
  </si>
  <si>
    <t>Թանգարանային ծառայությունների և ցուցահանդեսների սուբսիդավորում</t>
  </si>
  <si>
    <t xml:space="preserve"> Պետական աջակցություն Երևան քաղաքի արտաքին լուսավորության ցանցի շահագործման և պահպանման աշխատանքների իրականացման համար</t>
  </si>
  <si>
    <t>06</t>
  </si>
  <si>
    <t>Վերգետնյա էլեկտրատրանսպորտով ուղևորափոխադրման ծառայություններ</t>
  </si>
  <si>
    <t>Պետական աջակցություն Երևան քաղաքի փողոցների ընթացիկ նորոգման և ճաքալցման աշխատանքների իրականացման համար</t>
  </si>
  <si>
    <t>Այլընտրանքային աշխատանքային ծառայողներին դրամական բավարարման և դրամական փոխհատուցման տրամադրում</t>
  </si>
  <si>
    <t>Երևանի քաղաքապետարանի աշխատակազմի պահպանման ծախսեր</t>
  </si>
  <si>
    <t>Ծրագիր</t>
  </si>
  <si>
    <t>Դաս</t>
  </si>
  <si>
    <t>Խումբ</t>
  </si>
  <si>
    <t>Բաժին</t>
  </si>
  <si>
    <t>ըստ բյուջետային ծախսերի գործառական դասակարգման</t>
  </si>
  <si>
    <t>N</t>
  </si>
  <si>
    <t>հազար դրամ</t>
  </si>
  <si>
    <t>03</t>
  </si>
  <si>
    <t>06. Եվրոպական ներդրումային բանկի աջակցությամբ իրականացվող Երևանի
ջրամատակարարման բարելավման ծրագիր (Երևան համայնքի ղեկավարին պետության կողմից պատվիրակված լիազորություն)</t>
  </si>
  <si>
    <t>07. Վերակառուցման և զարգացման եվրոպական բանկի աջակցությամբ իրականացվող Երևանի ջրամատակարարման բարելավման դրամաշնորհային ծրագիր (Երևան համայնքի ղեկավարին պետության կողմից պատվիրակված լիազորություն)</t>
  </si>
  <si>
    <t>05. Եվրոպական միության հարևանության ներդրումային ծրագրի աջակցությամբ իրականացվող Երևանի մետրոպոլիտենի վերակառուցման երկրորդ դրամաշնորհային ծրագիր (Երևան համայնքի ղեկավարին պետության կողմից պատվիրակված լիազորություն)</t>
  </si>
  <si>
    <t>02. Ֆրանսիայի Հանրապետության կառավարության աջակցությամբ իրականացվող Երևանի ջրամատակարարման և ջրահեռացման ծրագրին տրամադրվող տեխնիկական աջակցության ծրագիր (Երևան համայնքի ղեկավարին պետության կողմից պատվիրակված լիազորություն)</t>
  </si>
  <si>
    <t>04. Եվրոպական միության հարևանության ներդրումային ծրագրի աջակցությամբ իրականացվող Երևանի ջրամատակարարման բարելավման դրամաշնորհային ծրագիր (Երևան համայնքի ղեկավարին պետության կողմից պատվիրակված լիազորություն)</t>
  </si>
  <si>
    <t>05. Վերակառուցման և զարգացման եվրոպական բանկի աջակցությամբ իրականացվող Երևանի ջրամատակարարման բարելավման ծրագիր (Երևան համայնքի ղեկավարին պետության կողմից պատվիրակված լիազորություն)</t>
  </si>
  <si>
    <t xml:space="preserve">02. Նախադպրոցական կրթության գծով պետության կողմից համայնքի ղեկավարին պատվիրակված լիազորությունների իրականացման ֆինանսավորում </t>
  </si>
  <si>
    <t>05. Հանրակրթական ուսուցման գծով պետության կողմից համայնքի ղեկավարին պատվիրակված լիազորությունների իրականացման ֆինանսավորում</t>
  </si>
  <si>
    <t xml:space="preserve">06. Հատուկ կրթության գծով պետության կողմից համայնքի ղեկավարին պատվիրակված լիազորությունների իրականացման ֆինանսավորում </t>
  </si>
  <si>
    <t>07. Ներառական կրթության գծով պետության կողմից համայնքի ղեկավարին պատվիրակված լիազորությունների իրականացման ֆինանսավորում</t>
  </si>
  <si>
    <t>06. Հանրակրթական ուսուցման գծով պետության կողմից համայնքի ղեկավարին պատվիրակված լիազորությունների իրականացման ֆինանսավորում</t>
  </si>
  <si>
    <t>07. Հատուկ կրթության գծով պետության կողմից համայնքի ղեկավարին պատվիրակված լիազորությունների իրականացման ֆինանսավորում</t>
  </si>
  <si>
    <t>08. Ներառական կրթության գծով պետության կողմից համայնքի ղեկավարին պատվիրակված լիազորությունների իրականացման ֆինանսավորում</t>
  </si>
  <si>
    <t>09. Երեկոյան ուսուցման գծով պետության կողմից համայնքի ղեկավարին պատվիրակված լիազորությունների իրականացման ֆինանսավորում</t>
  </si>
  <si>
    <t>07. Հանրակրթական ուսուցման գծով պետության կողմից համայնքի ղեկավարին պատվիրակված լիազորությունների իրականացման ֆինանսավորում</t>
  </si>
  <si>
    <t>08. Հատուկ կրթության գծով պետության կողմից համայնքի ղեկավարին պատվիրակված լիազորությունների իրականացման ֆինանսավորում</t>
  </si>
  <si>
    <t>09. Ներառական կրթության գծով պետության կողմից համայնքի ղեկավարին պատվիրակված լիազորությունների իրականացման ֆինանսավորում</t>
  </si>
  <si>
    <t>10. Երեկոյան ուսուցման գծով պետության կողմից համայնքի ղեկավարին պատվիրակված լիազորությունների իրականացման ֆինանսավորում</t>
  </si>
  <si>
    <t>37. Սոցիալապես անապահով աշակերտներին անվճար դասագրքերով ապահովման գծով պետության կողմից համայնքի ղեկավարին պատվիրակված լիազորությունների իրականացման ֆինանսավորում</t>
  </si>
  <si>
    <t>46. Ատեստավորման միջոցով որակավորում ստացած ուսուցիչներին հավելավճարների տրամադրման գծով պետության կողմից համայնքի ղեկավարին պատվիրակված լիազորությունների իրականացման ֆինանսավորում</t>
  </si>
  <si>
    <t>ԸՆԴԱՄԵՆԸ</t>
  </si>
  <si>
    <t>10</t>
  </si>
  <si>
    <t>01.Պետական հիմնարկների և կազմակերպությունների աշխատողներին սոցիալական փաթեթով ապահովում</t>
  </si>
  <si>
    <t>ՑԱՆԿ</t>
  </si>
  <si>
    <t>Ըստ Երևան համայնքի բյուջեի ծրագրերի</t>
  </si>
  <si>
    <t>հազար դրամներով</t>
  </si>
  <si>
    <t>Ծրագրի անվանումը</t>
  </si>
  <si>
    <t>ՊԱՏՎԻՐԱԿՎԱԾ ԼԻԱԶՈՐՈՒԹՅՈՒՆՆԵՐ</t>
  </si>
  <si>
    <t>Ասիական բանկի աջակցությամբ իրականացվող քաղաքային ենթակառուցվածքների և քաղաքի կայուն զարգացման ներդրումային ծրագիր</t>
  </si>
  <si>
    <t>Ասիական բանկի աջակցությամբ իրականացվող քաղաքային ենթակառուցվածքների և քաղաքի կայուն զարգացման ներդրումային երկրորդ ծրագիր</t>
  </si>
  <si>
    <t>Երևանի մետրոպոլիտենի աշխատանքների կազմակերպում</t>
  </si>
  <si>
    <t>Վերակառուցման և զարգացման եվրոպական բանկի աջակցությամբ իրականացվող Երևանի մետրոպոլիտենի վերակառուցման երկրորդ ծրագիր</t>
  </si>
  <si>
    <t>Եվրոպական ներդրումային բանկի աջակցությամբ իրականացվող Երևանի մետրոպոլիտենի վերակառուցման երկրորդ ծրագիր</t>
  </si>
  <si>
    <t>Եվրոպական միության հարևանության ներդրումային բանկի աջակցությամբ իրականացվող Երևանի մետրոպոլիտենի վերակառուցման երկրորդ դրամաշնորհային ծրագիր</t>
  </si>
  <si>
    <t>Արևելյան Եվրոպայի էներգախնայողության և բնապահպանական գործընկերության ֆոնդի աջակցությամբ իրականացվող Երևանի մետրոպոլիտենի վերակառուցման երրորդ դրամաշնորհային ծրագիր</t>
  </si>
  <si>
    <t>Վերակառուցման և զարգացման եվրոպական բանկի աջակցությամբ  իրականացվող Երևանի մետրոպոլիտենի վերակառուցման երրորդ ծրագիր</t>
  </si>
  <si>
    <t>Եվրոպական ներդրումային բանկի աջակցությամբ  իրականացվող Երևանի մետրոպոլիտենի վերակառուցման երրորդ ծրագիր</t>
  </si>
  <si>
    <t>Եվրոպական ներդրումային բանկի աջակցությամբ իրականացվող «Երևանի կոշտ թափոնների կառավարման» ծրագիր</t>
  </si>
  <si>
    <t>Վերակառուցման և զարգացման բանկի աջակցությամբ իրականացվող «Երևանի կոշտ թափոնների կառավարման» դրամաշնորհային ծրագիր</t>
  </si>
  <si>
    <t>Եվրոպական միության հարևանության  ներդրումային գործիքի  միջոցներով  ֆինանսավորվող «Երևանի կոշտ թափոնների կառավարման» դրամաշնորհային ծրագիր</t>
  </si>
  <si>
    <t>Արևելյան  եվրոպայի էներգախնայողության և բնապահպանական  գործընկերության  աջակցությամբ իրականացվող  «Երևանի կոշտ թափոնների կառավարման» դրամաշնորհային ծրագիր</t>
  </si>
  <si>
    <t>Վերակառուցման և զարգացման բանկի աջակցությամբ իրականացվող «Երևանի կոշտ թափոնների կառավարման» ծրագիր</t>
  </si>
  <si>
    <t>Ֆրանսիայի Հանրապետության կառավարության աջակցությամբ իրականացվող Երևանի ջրամատակարարման և ջրահեռացման ծրագրին տրամադրվող տեխնիկական աջակցության ծրագիր</t>
  </si>
  <si>
    <t>Եվրոպական միության հարևանության ներդրումային ծրագրի աջակցությամբ իրականացվող Երևանի ջրամատակարարման բարելավման դրամաշնորհային ծրագիր</t>
  </si>
  <si>
    <t>Վերակառուցման և զարգացման եվրոպական բանկի աջակցությամբ իրականացվող Երևանի ջրամատակարարման բարելավման ծրագիր</t>
  </si>
  <si>
    <t>Եվրոպական ներդրումային բանկի աջակցությամբ իրականացվող Երևանի ջրամատակարարման բարելավման ծրագիր</t>
  </si>
  <si>
    <t>Վերակառուցման և զարգացման եվրոպական բանկի աջակցությամբ իրականացվող Երևանի ջրամատակարարման բարելավման դրամաշնորհային  ծրագիր</t>
  </si>
  <si>
    <t>Վերակառուցման և զարգացման բանկի աջակցությամբ իրականացվող «Երևանի քաղաքային լուսավորության» ծրագիր</t>
  </si>
  <si>
    <t>Արևելյան Եվրոպայի էներգախնայողության  և բնապահպանական գործընկերության աջակցությամբ իրականացվող  «Երևանի քաղաքային լուսավորության»  դրամաշնորհային  ծրագիր</t>
  </si>
  <si>
    <t>Վերակառուցման և զարգացման բանկի աջակցությամբ իրականացվող «Երևանի քաղաքային լուսավորության» դրամաշնորհային ծրագիր</t>
  </si>
  <si>
    <t xml:space="preserve">Նախադպրոցական կրթություն </t>
  </si>
  <si>
    <t>Հանրակրթական ուսուցում</t>
  </si>
  <si>
    <t>Հատուկ կրթություն</t>
  </si>
  <si>
    <t>Ներառական կրթություն</t>
  </si>
  <si>
    <t>Երեկոյան ուսուցում</t>
  </si>
  <si>
    <t>«Հակոբ Կոջոյան» կրթահամալիր ՊՈԱԿ–ում արտադպրոցական դաստիարակության կազմակերպում</t>
  </si>
  <si>
    <t>Սոցիալապես անապահով աշակերտներին անվճար դասագրքերով ապահովում</t>
  </si>
  <si>
    <t>Ատեստավորման միջոցով որակավորում ստացած ուսուցիչներին հավելավճարների տրամադրում</t>
  </si>
  <si>
    <t>Պետական հիմնարկների և կազմակերպությունների աշխատողների սոցիալական փաթեթով ապահովում</t>
  </si>
  <si>
    <t>Պետբյուջե</t>
  </si>
  <si>
    <t>տարբերություն</t>
  </si>
  <si>
    <t>65</t>
  </si>
  <si>
    <t>11
04</t>
  </si>
  <si>
    <t>02
05</t>
  </si>
  <si>
    <t>01
01</t>
  </si>
  <si>
    <t>51</t>
  </si>
  <si>
    <t>52</t>
  </si>
  <si>
    <t>54</t>
  </si>
  <si>
    <t>55</t>
  </si>
  <si>
    <t>56</t>
  </si>
  <si>
    <t>57</t>
  </si>
  <si>
    <t>58</t>
  </si>
  <si>
    <t>07</t>
  </si>
  <si>
    <t>59</t>
  </si>
  <si>
    <t>53</t>
  </si>
  <si>
    <t>12</t>
  </si>
  <si>
    <t>41</t>
  </si>
  <si>
    <t>80</t>
  </si>
  <si>
    <t>2017թ. Ճշտված</t>
  </si>
  <si>
    <t>2018թ. նախագիծ</t>
  </si>
  <si>
    <t>2017 ԵՎ 2018 ԹՎԱԿԱՆՆԵՐԻՆ ՊԵՏՈՒԹՅԱՆ ԿՈՂՄԻՑ ԵՐԵՎԱՆԻ ՔԱՂԱՔԱՊԵՏԻՆ ՊԱՏՎԻՐԱԿՎԱԾ ԼԻԱԶՈՐՈՒԹՅՈՒՆՆԵՐԻ</t>
  </si>
  <si>
    <t>14</t>
  </si>
  <si>
    <t>Գումարը</t>
  </si>
  <si>
    <t>ԸՆԹԱՑԻԿ ՍՈՒԲՎԵՆՑԻԱ</t>
  </si>
  <si>
    <t>Կառավարման մարմնի պահպանում</t>
  </si>
  <si>
    <t>Ասֆալտ-բետոնյա  ծածկի վերանորոգում և պահպանում</t>
  </si>
  <si>
    <t>Վերգետնյա էլեկտրատրանսպորտով ուղևորափոխադրման  ծառայություն</t>
  </si>
  <si>
    <t>Երևան քաղաքի ենթակայության կազմակերպություններում այլընտրանքային աշխատանքային ծառայողներին դրամական բավարարման և դրամական փոխհատուցման տրամադրում</t>
  </si>
  <si>
    <t>Արտաքին լուսավորության ցանցի շահագործման  և պահպանման աշխատանքներ</t>
  </si>
  <si>
    <t>Թանգարային ծառայություններ և ցուցահանդեսներ</t>
  </si>
  <si>
    <t>Արտադպրոցական դաստիարակություն</t>
  </si>
  <si>
    <t>Երաժշտական և արվեստի դպրոցներում ազգային, փողային և լարային նվագարանների գծով ուսուցում</t>
  </si>
  <si>
    <t xml:space="preserve">Քաղաքացիական կացության ակտերի գրանցման ծառայության գործունեության կազմակերպում </t>
  </si>
  <si>
    <t>Սոցիալական օգնության ծառայությունների գործունեության կազմակերպում</t>
  </si>
  <si>
    <t>Եվրոպական ներդրումային բանկի աջակցությամբ իրականացվող Երևանի էներգաարդյունավետության շրագրին պետական աջակցություն</t>
  </si>
  <si>
    <t>2019 ԹՎԱԿԱՆԻՆ ՊԵՏՈՒԹՅԱՆ ԿՈՂՄԻՑ ԵՐԵՎԱՆԻ ՔԱՂԱՔԱՊԵՏԻՆ ՊԱՏՎԻՐԱԿՎԱԾ ԼԻԱԶՈՐՈՒԹՅՈՒՆՆԵՐԻ</t>
  </si>
  <si>
    <t>Տարբերություն</t>
  </si>
  <si>
    <t>Ծանոթություն</t>
  </si>
  <si>
    <t>ազգային, փողային, լարային նվագարանների գծով ծառայությունների ձեռքբերում անցել է մշակույթի նախարարությանը</t>
  </si>
  <si>
    <t xml:space="preserve">Արտադպրոցական դաստիարակության </t>
  </si>
  <si>
    <t>Երաժշտական և արվեստի դպրոցներում ազգային, փողային, լարային նվագարանների գծով ծառայությունների ձեռքբերում</t>
  </si>
  <si>
    <t>01. Սոցիալական օգնության ծառայությունների գործունեության կազմակերպում (պատվիրակված լիազորություններ)</t>
  </si>
  <si>
    <t>ՀՀ 2019 ԹՎԱԿԱՆԻ ՊԵՏԱԿԱՆ ԲՅՈՒՋԵՈՎ ՆԱԽԱՏԵՍՎԱԾ ՆՊԱՏԱԿԱՅԻՆ ՀԱՏԿԱՑՈՒՄՆԵՐԻ (ՍՈՒԲՎԵՆՑԻԱՆԵՐԻ)</t>
  </si>
  <si>
    <t>Եվրոպական ներդրումային բանկի աջակցությամբ իրականացվող Երևանի էներգաարդյունմավետության ծրագրին պետական աջակցություն</t>
  </si>
  <si>
    <t>ՀՀ 2020 թ. պետական բյուջեով նախատեսված հատկացումները`</t>
  </si>
  <si>
    <t>2019թ.
հաստատված</t>
  </si>
  <si>
    <t>2019թ.
ճշտված</t>
  </si>
  <si>
    <t>2020թ.</t>
  </si>
  <si>
    <t>21002. Հայաստանի Հանրապետությունում պետական և հասարակական նշանավոր գործիչներին նվիրված հուշարձանների իրականացում</t>
  </si>
  <si>
    <t>2020 ԹՎԱԿԱՆԻՆ ՊԵՏՈՒԹՅԱՆ ԿՈՂՄԻՑ ԵՐԵՎԱՆԻ ՔԱՂԱՔԱՊԵՏԻՆ ՊԱՏՎԻՐԱԿՎԱԾ ԼԻԱԶՈՐՈՒԹՅՈՒՆՆԵՐԻ</t>
  </si>
  <si>
    <t>Ասիական բանկի աջակցությամբ իրականացվող՝ քաղաքային ենթակառուցվածքների և քաղաքի կայուն զարգացման ներդրումային ծրագրի համակարգում և կառավարում (Երևան համայնքի ղեկավարին պետության կողմից պատվիրակված լիազորություն)</t>
  </si>
  <si>
    <t>1157</t>
  </si>
  <si>
    <t>1146</t>
  </si>
  <si>
    <t>11013</t>
  </si>
  <si>
    <t>Միջոցառում</t>
  </si>
  <si>
    <t>11001</t>
  </si>
  <si>
    <t>12012</t>
  </si>
  <si>
    <t>32001</t>
  </si>
  <si>
    <t>12013</t>
  </si>
  <si>
    <t>32002</t>
  </si>
  <si>
    <t>12008</t>
  </si>
  <si>
    <t>42003</t>
  </si>
  <si>
    <t>12014</t>
  </si>
  <si>
    <t>1040</t>
  </si>
  <si>
    <t>12001</t>
  </si>
  <si>
    <t>32006</t>
  </si>
  <si>
    <t>32007</t>
  </si>
  <si>
    <t>42002</t>
  </si>
  <si>
    <t>42001</t>
  </si>
  <si>
    <t>12003</t>
  </si>
  <si>
    <t>12004</t>
  </si>
  <si>
    <t>11002</t>
  </si>
  <si>
    <t>11003</t>
  </si>
  <si>
    <t>1148</t>
  </si>
  <si>
    <t>11008</t>
  </si>
  <si>
    <t>Երևանի մետրոպոլիտենի ենթակառուցվածքների նորոգում (Երևան համայնքի ղեկավարին պետության կողմից պատվիրակված լիազորություն)</t>
  </si>
  <si>
    <t>21001</t>
  </si>
  <si>
    <t>Քաղաքացիական կացության ակտերի գրանցման ծառայության գործունեության կազմակերպում (պատվիրակված լիազորություններ)</t>
  </si>
  <si>
    <t>Ասիական բանկի աջակցությամբ իրականացվող քաղաքային ենթակառուցվածքների և քաղաքի կայուն զարգացման ներդրումային ծրագիր (Երևան համայնքի ղեկավարին պետության կողմից պատվիրակված լիազորություն)</t>
  </si>
  <si>
    <t>Ասիական բանկի աջակցությամբ իրականացվող Քաղաքային ենթակառուցվածքների և քաղաքի կայուն զարգացման ներդրումային երկրորդ ծրագիր (Երևան համայնքի ղեկավարին պետության կողմից պատվիրակված լիազորություն)</t>
  </si>
  <si>
    <t>Ասիական բանկի աջակցությամբ իրականացվող՝ քաղաքային ենթակառուցվածքների և քաղաքի կայուն զարգացման ներդրումային երկրորդ ծրագրի համակարգում և կառավարում (Երևան համայնքի ղեկավարին պետության կողմից պատվիրակված լիազորություն)</t>
  </si>
  <si>
    <t>Երևանի մետրոպոլիտենի աշխատանքների կազմակերպման բնագավառում պետության կողմից համայնքի ղեկավարին պատվիրակված լիազորությունների իրականացման ֆինանսավորում</t>
  </si>
  <si>
    <t>Վերակառուցման և զարգացման եվրոպական բանկի աջակցությամբ իրականացվող Երևանի մետրոպոլիտենի վերակառուցման երկրորդ ծրագիր (Երևան համայնքի ղեկավարին պետության կողմից պատվիրակված լիազորություն)</t>
  </si>
  <si>
    <r>
      <t xml:space="preserve">Եվրոպական ներդրումային բանկի աջակցությամբ իրականացվող </t>
    </r>
    <r>
      <rPr>
        <sz val="12"/>
        <rFont val="Times Armenian"/>
        <family val="1"/>
      </rPr>
      <t>§</t>
    </r>
    <r>
      <rPr>
        <sz val="12"/>
        <rFont val="Times Armenian Unicode"/>
        <family val="1"/>
      </rPr>
      <t>Երևանի կոշտ թափոնների կառավարման</t>
    </r>
    <r>
      <rPr>
        <sz val="12"/>
        <rFont val="Arial Armenian"/>
        <family val="2"/>
      </rPr>
      <t>¦</t>
    </r>
    <r>
      <rPr>
        <sz val="12.85"/>
        <rFont val="Times Armenian Unicode"/>
        <family val="1"/>
      </rPr>
      <t xml:space="preserve"> </t>
    </r>
    <r>
      <rPr>
        <sz val="12"/>
        <rFont val="Times Armenian Unicode"/>
        <family val="1"/>
      </rPr>
      <t>ծրագիր (Երևան համայնքի ղեկավարին պետության կողմից պատվիրակված լիազորություն)</t>
    </r>
  </si>
  <si>
    <r>
      <t xml:space="preserve">05.Վերակառուցման և զարգացման բանկի աջակցությամբ իրականացվող </t>
    </r>
    <r>
      <rPr>
        <sz val="12"/>
        <rFont val="Times Armenian"/>
        <family val="1"/>
      </rPr>
      <t>§</t>
    </r>
    <r>
      <rPr>
        <sz val="12"/>
        <rFont val="Times Armenian Unicode"/>
        <family val="1"/>
      </rPr>
      <t>Երևանի կոշտ թափոնների կառավարման</t>
    </r>
    <r>
      <rPr>
        <sz val="12"/>
        <rFont val="Arial Armenian"/>
        <family val="2"/>
      </rPr>
      <t>¦</t>
    </r>
    <r>
      <rPr>
        <sz val="12.85"/>
        <rFont val="Times Armenian Unicode"/>
        <family val="1"/>
      </rPr>
      <t xml:space="preserve"> </t>
    </r>
    <r>
      <rPr>
        <sz val="12"/>
        <rFont val="Times Armenian Unicode"/>
        <family val="1"/>
      </rPr>
      <t>դրամաշնորհային ծրագիր (Երևան համայնքի ղեկավարին պետության կողմից պատվիրակված լիազորություն)</t>
    </r>
  </si>
  <si>
    <r>
      <t xml:space="preserve">06.Եվրոպական միության հարևանության  ներդրումային գործիքի  միջոցներով  ֆինանսավորվող </t>
    </r>
    <r>
      <rPr>
        <sz val="12"/>
        <rFont val="Times Armenian"/>
        <family val="1"/>
      </rPr>
      <t>§</t>
    </r>
    <r>
      <rPr>
        <sz val="12"/>
        <rFont val="Times Armenian Unicode"/>
        <family val="1"/>
      </rPr>
      <t>Երևանի կոշտ թափոնների կառավարման</t>
    </r>
    <r>
      <rPr>
        <sz val="12"/>
        <rFont val="Arial Armenian"/>
        <family val="2"/>
      </rPr>
      <t>¦</t>
    </r>
    <r>
      <rPr>
        <sz val="12"/>
        <rFont val="Times Armenian Unicode"/>
        <family val="1"/>
      </rPr>
      <t xml:space="preserve"> դրամաշնորհային ծրագիր (Երևան համայնքի ղեկավարին պետության կողմից պատվիրակված լիազորություն)</t>
    </r>
  </si>
  <si>
    <r>
      <t xml:space="preserve">08.Վերակառուցման և զարգացման բանկի աջակցությամբ իրականացվող </t>
    </r>
    <r>
      <rPr>
        <sz val="12"/>
        <rFont val="Times Armenian"/>
        <family val="1"/>
      </rPr>
      <t>§</t>
    </r>
    <r>
      <rPr>
        <sz val="12"/>
        <rFont val="Times Armenian Unicode"/>
        <family val="1"/>
      </rPr>
      <t>Երևանի կոշտ թափոնների կառավարման</t>
    </r>
    <r>
      <rPr>
        <sz val="12"/>
        <rFont val="Arial Armenian"/>
        <family val="2"/>
      </rPr>
      <t xml:space="preserve">¦ </t>
    </r>
    <r>
      <rPr>
        <sz val="12"/>
        <rFont val="Times Armenian Unicode"/>
        <family val="1"/>
      </rPr>
      <t>ծրագիր (Երևան համայնքի ղեկավարին պետության կողմից պատվիրակված լիազորություն)</t>
    </r>
  </si>
  <si>
    <r>
      <t xml:space="preserve">07.Արևելյան  եվրոպայի էներգախնայողության և բնապահպանական  գործընկերության  աջակցությամբ իրականացվող  </t>
    </r>
    <r>
      <rPr>
        <sz val="12"/>
        <rFont val="Arial Armenian"/>
        <family val="2"/>
      </rPr>
      <t>§</t>
    </r>
    <r>
      <rPr>
        <sz val="12"/>
        <rFont val="Times Armenian Unicode"/>
        <family val="1"/>
      </rPr>
      <t>Երևանի կոշտ թափոնների կառավարման¦ դրամաշնորհային ծրագիր (Երևան համայնքի ղեկավարին պետության կողմից պատվիրակված լիազորություն)</t>
    </r>
  </si>
  <si>
    <r>
      <t xml:space="preserve">02.Վերակառուցման և զարգացման բանկի աջակցությամբ իրականացվող </t>
    </r>
    <r>
      <rPr>
        <sz val="12"/>
        <rFont val="Times Armenian"/>
        <family val="1"/>
      </rPr>
      <t>§</t>
    </r>
    <r>
      <rPr>
        <sz val="12"/>
        <rFont val="Times Armenian Unicode"/>
        <family val="1"/>
      </rPr>
      <t>Երևանի քաղաքային լուսավորության</t>
    </r>
    <r>
      <rPr>
        <sz val="12"/>
        <rFont val="Arial Armenian"/>
        <family val="2"/>
      </rPr>
      <t>¦</t>
    </r>
    <r>
      <rPr>
        <sz val="12"/>
        <rFont val="Times Armenian Unicode"/>
        <family val="1"/>
      </rPr>
      <t xml:space="preserve"> ծրագիր (Երևան համայնքի ղեկավարին պետության կողմից պատվիրակված լիազորություն)</t>
    </r>
  </si>
  <si>
    <r>
      <t xml:space="preserve">03.Արևելյան Եվրոպայի էներգախնայողության  և բնապահպանական գործընկերության աջակցությամբ իրականացվող  </t>
    </r>
    <r>
      <rPr>
        <sz val="12"/>
        <rFont val="Arial Armenian"/>
        <family val="2"/>
      </rPr>
      <t>§</t>
    </r>
    <r>
      <rPr>
        <sz val="12"/>
        <rFont val="Times Armenian Unicode"/>
        <family val="1"/>
      </rPr>
      <t>Երևանի քաղաքային լուսավորության</t>
    </r>
    <r>
      <rPr>
        <sz val="12"/>
        <rFont val="Arial Armenian"/>
        <family val="2"/>
      </rPr>
      <t>¦</t>
    </r>
    <r>
      <rPr>
        <sz val="12"/>
        <rFont val="Times Armenian Unicode"/>
        <family val="1"/>
      </rPr>
      <t xml:space="preserve"> դրամաշնորհային  ծրագիր (Երևան համայնքի ղեկավարին պետության կողմից պատվիրակված լիազորություն)</t>
    </r>
  </si>
  <si>
    <r>
      <t xml:space="preserve">04.Վերակառուցման և զարգացման բանկի աջակցությամբ իրականացվող </t>
    </r>
    <r>
      <rPr>
        <sz val="12"/>
        <rFont val="Times Armenian"/>
        <family val="1"/>
      </rPr>
      <t>§</t>
    </r>
    <r>
      <rPr>
        <sz val="12"/>
        <rFont val="Times Armenian Unicode"/>
        <family val="1"/>
      </rPr>
      <t>Երևանի քաղաքային լուսավորության</t>
    </r>
    <r>
      <rPr>
        <sz val="12"/>
        <rFont val="Arial Armenian"/>
        <family val="2"/>
      </rPr>
      <t>¦</t>
    </r>
    <r>
      <rPr>
        <sz val="12"/>
        <rFont val="Times Armenian Unicode"/>
        <family val="1"/>
      </rPr>
      <t xml:space="preserve"> դրամաշնորհային ծրագիր (Երևան համայնքի ղեկավարին պետության կողմից պատվիրակված լիազորություն)</t>
    </r>
  </si>
  <si>
    <r>
      <t xml:space="preserve">11. </t>
    </r>
    <r>
      <rPr>
        <sz val="12"/>
        <rFont val="Arial Armenian"/>
        <family val="2"/>
      </rPr>
      <t>§</t>
    </r>
    <r>
      <rPr>
        <sz val="12"/>
        <rFont val="Times Armenian Unicode"/>
        <family val="1"/>
      </rPr>
      <t>Հակոբ Կոջոյան կրթահամալիր</t>
    </r>
    <r>
      <rPr>
        <sz val="12"/>
        <rFont val="Arial Armenian"/>
        <family val="2"/>
      </rPr>
      <t>¦</t>
    </r>
    <r>
      <rPr>
        <sz val="12"/>
        <rFont val="Times Armenian Unicode"/>
        <family val="1"/>
      </rPr>
      <t xml:space="preserve"> ՊՈԱԿ-ում արտադպրոցական դաստիարակության կազմակերպման նպատակով պետության կողմից համայնքի ղեկավարին պատվիրակված լիազորությունների իրականացման ֆինանսավորում</t>
    </r>
  </si>
  <si>
    <t>Եվրոպական ներդրումային բանկի աջակցությամբ իրականացվող Երևանի
մետրոպոլիտենի վերակառուցման երկրորդ ծրագիր (Երևան համայնքի ղեկավարին պետության կողմից պատվիրակված լիազորություն)</t>
  </si>
  <si>
    <t>Ասիական բանկի աջակցությամբ իրականացվող՝ քաղաքային ենթակառուցվածքների և քաղաքի կայուն զարգացման ներդրումային ծրագրի համակարգում և կառավարում</t>
  </si>
  <si>
    <t>Ասիական բանկի աջակցությամբ իրականացվող Քաղաքային ենթակառուցվածքների և քաղաքի կայուն զարգացման ներդրումային երկրորդ ծրագիր</t>
  </si>
  <si>
    <t>Ասիական բանկի աջակցությամբ իրականացվող՝ քաղաքային ենթակառուցվածքների և քաղաքի կայուն զարգացման ներդրումային երկրորդ ծրագրի համակարգում և կառավարում</t>
  </si>
  <si>
    <t xml:space="preserve">Եվրոպական ներդրումային բանկի աջակցությամբ իրականացվող Երևանի
մետրոպոլիտենի վերակառուցման երկրորդ ծրագիր </t>
  </si>
  <si>
    <t>Երևանի մետրոպոլիտենի ենթակառուցվածքների նորոգում</t>
  </si>
  <si>
    <r>
      <t xml:space="preserve">Եվրոպական ներդրումային բանկի աջակցությամբ իրականացվող </t>
    </r>
    <r>
      <rPr>
        <sz val="12"/>
        <rFont val="Times Armenian"/>
        <family val="1"/>
      </rPr>
      <t>§</t>
    </r>
    <r>
      <rPr>
        <sz val="12"/>
        <rFont val="Times Armenian Unicode"/>
        <family val="1"/>
      </rPr>
      <t>Երևանի կոշտ թափոնների կառավարման</t>
    </r>
    <r>
      <rPr>
        <sz val="12"/>
        <rFont val="Arial Armenian"/>
        <family val="2"/>
      </rPr>
      <t>¦</t>
    </r>
    <r>
      <rPr>
        <sz val="12.85"/>
        <rFont val="Times Armenian Unicode"/>
        <family val="1"/>
      </rPr>
      <t xml:space="preserve"> </t>
    </r>
    <r>
      <rPr>
        <sz val="12"/>
        <rFont val="Times Armenian Unicode"/>
        <family val="1"/>
      </rPr>
      <t xml:space="preserve">ծրագիր </t>
    </r>
  </si>
  <si>
    <t xml:space="preserve"> Հանրակրթական ուսուցում </t>
  </si>
  <si>
    <r>
      <rPr>
        <sz val="12"/>
        <rFont val="Arial Armenian"/>
        <family val="2"/>
      </rPr>
      <t>§</t>
    </r>
    <r>
      <rPr>
        <sz val="12"/>
        <rFont val="Times Armenian Unicode"/>
        <family val="1"/>
      </rPr>
      <t>Հակոբ Կոջոյան կրթահամալիր</t>
    </r>
    <r>
      <rPr>
        <sz val="12"/>
        <rFont val="Arial Armenian"/>
        <family val="2"/>
      </rPr>
      <t>¦</t>
    </r>
    <r>
      <rPr>
        <sz val="12"/>
        <rFont val="Times Armenian Unicode"/>
        <family val="1"/>
      </rPr>
      <t xml:space="preserve"> ՊՈԱԿ-ում արտադպրոցական դաստիարակության կազմակերպում</t>
    </r>
  </si>
  <si>
    <t>Պետական հիմնարկների և կազմակերպությունների աշխատողներին սոցիալական փաթեթով ապահովում</t>
  </si>
  <si>
    <r>
      <t xml:space="preserve">Վերակառուցման և զարգացման բանկի աջակցությամբ իրականացվող </t>
    </r>
    <r>
      <rPr>
        <sz val="12"/>
        <rFont val="Times Armenian"/>
        <family val="1"/>
      </rPr>
      <t>§</t>
    </r>
    <r>
      <rPr>
        <sz val="12"/>
        <rFont val="Times Armenian Unicode"/>
        <family val="1"/>
      </rPr>
      <t>Երևանի կոշտ թափոնների կառավարման</t>
    </r>
    <r>
      <rPr>
        <sz val="12"/>
        <rFont val="Arial Armenian"/>
        <family val="2"/>
      </rPr>
      <t>¦</t>
    </r>
    <r>
      <rPr>
        <sz val="12.85"/>
        <rFont val="Times Armenian Unicode"/>
        <family val="1"/>
      </rPr>
      <t xml:space="preserve"> </t>
    </r>
    <r>
      <rPr>
        <sz val="12"/>
        <rFont val="Times Armenian Unicode"/>
        <family val="1"/>
      </rPr>
      <t xml:space="preserve">դրամաշնորհային ծրագիր </t>
    </r>
  </si>
  <si>
    <r>
      <t xml:space="preserve">Եվրոպական միության հարևանության  ներդրումային գործիքի  միջոցներով  ֆինանսավորվող </t>
    </r>
    <r>
      <rPr>
        <sz val="12"/>
        <rFont val="Times Armenian"/>
        <family val="1"/>
      </rPr>
      <t>§</t>
    </r>
    <r>
      <rPr>
        <sz val="12"/>
        <rFont val="Times Armenian Unicode"/>
        <family val="1"/>
      </rPr>
      <t>Երևանի կոշտ թափոնների կառավարման</t>
    </r>
    <r>
      <rPr>
        <sz val="12"/>
        <rFont val="Arial Armenian"/>
        <family val="2"/>
      </rPr>
      <t>¦</t>
    </r>
    <r>
      <rPr>
        <sz val="12"/>
        <rFont val="Times Armenian Unicode"/>
        <family val="1"/>
      </rPr>
      <t xml:space="preserve"> դրամաշնորհային ծրագիր</t>
    </r>
  </si>
  <si>
    <r>
      <t xml:space="preserve">Արևելյան  եվրոպայի էներգախնայողության և բնապահպանական  գործընկերության  աջակցությամբ իրականացվող  </t>
    </r>
    <r>
      <rPr>
        <sz val="12"/>
        <rFont val="Arial Armenian"/>
        <family val="2"/>
      </rPr>
      <t>§</t>
    </r>
    <r>
      <rPr>
        <sz val="12"/>
        <rFont val="Times Armenian Unicode"/>
        <family val="1"/>
      </rPr>
      <t>Երևանի կոշտ թափոնների կառավարման¦ դրամաշնորհային ծրագիր</t>
    </r>
  </si>
  <si>
    <r>
      <t xml:space="preserve">Վերակառուցման և զարգացման բանկի աջակցությամբ իրականացվող </t>
    </r>
    <r>
      <rPr>
        <sz val="12"/>
        <rFont val="Times Armenian"/>
        <family val="1"/>
      </rPr>
      <t>§</t>
    </r>
    <r>
      <rPr>
        <sz val="12"/>
        <rFont val="Times Armenian Unicode"/>
        <family val="1"/>
      </rPr>
      <t>Երևանի կոշտ թափոնների կառավարման</t>
    </r>
    <r>
      <rPr>
        <sz val="12"/>
        <rFont val="Arial Armenian"/>
        <family val="2"/>
      </rPr>
      <t xml:space="preserve">¦ </t>
    </r>
    <r>
      <rPr>
        <sz val="12"/>
        <rFont val="Times Armenian Unicode"/>
        <family val="1"/>
      </rPr>
      <t xml:space="preserve">ծրագիր </t>
    </r>
  </si>
  <si>
    <r>
      <t xml:space="preserve">Վերակառուցման և զարգացման բանկի աջակցությամբ իրականացվող </t>
    </r>
    <r>
      <rPr>
        <sz val="12"/>
        <rFont val="Times Armenian"/>
        <family val="1"/>
      </rPr>
      <t>§</t>
    </r>
    <r>
      <rPr>
        <sz val="12"/>
        <rFont val="Times Armenian Unicode"/>
        <family val="1"/>
      </rPr>
      <t>Երևանի քաղաքային լուսավորության</t>
    </r>
    <r>
      <rPr>
        <sz val="12"/>
        <rFont val="Arial Armenian"/>
        <family val="2"/>
      </rPr>
      <t>¦</t>
    </r>
    <r>
      <rPr>
        <sz val="12"/>
        <rFont val="Times Armenian Unicode"/>
        <family val="1"/>
      </rPr>
      <t xml:space="preserve"> ծրագիր</t>
    </r>
  </si>
  <si>
    <r>
      <t xml:space="preserve">Արևելյան Եվրոպայի էներգախնայողության  և բնապահպանական գործընկերության աջակցությամբ իրականացվող  </t>
    </r>
    <r>
      <rPr>
        <sz val="12"/>
        <rFont val="Arial Armenian"/>
        <family val="2"/>
      </rPr>
      <t>§</t>
    </r>
    <r>
      <rPr>
        <sz val="12"/>
        <rFont val="Times Armenian Unicode"/>
        <family val="1"/>
      </rPr>
      <t>Երևանի քաղաքային լուսավորության</t>
    </r>
    <r>
      <rPr>
        <sz val="12"/>
        <rFont val="Arial Armenian"/>
        <family val="2"/>
      </rPr>
      <t>¦</t>
    </r>
    <r>
      <rPr>
        <sz val="12"/>
        <rFont val="Times Armenian Unicode"/>
        <family val="1"/>
      </rPr>
      <t xml:space="preserve"> դրամաշնորհային  ծրագիր</t>
    </r>
  </si>
  <si>
    <r>
      <t xml:space="preserve">Վերակառուցման և զարգացման բանկի աջակցությամբ իրականացվող </t>
    </r>
    <r>
      <rPr>
        <sz val="12"/>
        <rFont val="Times Armenian"/>
        <family val="1"/>
      </rPr>
      <t>§</t>
    </r>
    <r>
      <rPr>
        <sz val="12"/>
        <rFont val="Times Armenian Unicode"/>
        <family val="1"/>
      </rPr>
      <t>Երևանի քաղաքային լուսավորության</t>
    </r>
    <r>
      <rPr>
        <sz val="12"/>
        <rFont val="Arial Armenian"/>
        <family val="2"/>
      </rPr>
      <t>¦</t>
    </r>
    <r>
      <rPr>
        <sz val="12"/>
        <rFont val="Times Armenian Unicode"/>
        <family val="1"/>
      </rPr>
      <t xml:space="preserve"> դրամաշնորհային ծրագիր </t>
    </r>
  </si>
  <si>
    <t>ՀՀ 2020 ԹՎԱԿԱՆԻ ՊԵՏԱԿԱՆ ԲՅՈՒՋԵՈՎ ՆԱԽԱՏԵՍՎԱԾ ՆՊԱՏԱԿԱՅԻՆ ՀԱՏԿԱՑՈՒՄՆԵՐԻ (ՍՈՒԲՎԵՆՑԻԱՆԵՐԻ)</t>
  </si>
  <si>
    <t>Եվրոպական միության հարևանության ներդրումային ծրագրի աջակցությամբ իրականացվող Երևանի մետրոպոլիտենի վերակառուցման երկրորդ դրամաշնորհային ծրագիր</t>
  </si>
  <si>
    <t>Ասիական բանկի աջակցությամբ իրականացվող Քաղաքային ենթակառուցվածքների և քաղաքի կայուն զարգացման ներդրումային երկրորդ ծրագիր /ճանապարհաշինություն/</t>
  </si>
  <si>
    <r>
      <t xml:space="preserve">Վերակառուցման և զարգացման բանկի աջակցությամբ իրականացվող </t>
    </r>
    <r>
      <rPr>
        <sz val="12"/>
        <rFont val="Times Armenian"/>
        <family val="1"/>
      </rPr>
      <t>§</t>
    </r>
    <r>
      <rPr>
        <sz val="12"/>
        <rFont val="Times Armenian Unicode"/>
        <family val="1"/>
      </rPr>
      <t>Երևանի քաղաքային լուսավորության</t>
    </r>
    <r>
      <rPr>
        <sz val="12"/>
        <rFont val="Arial Armenian"/>
        <family val="2"/>
      </rPr>
      <t>¦</t>
    </r>
    <r>
      <rPr>
        <sz val="12"/>
        <rFont val="Times Armenian Unicode"/>
        <family val="1"/>
      </rPr>
      <t xml:space="preserve"> դրամաշնորհային ծրագիր /կատարման ապահովում/</t>
    </r>
  </si>
  <si>
    <t>Հանրակրթական ուսուցում /տարրական/</t>
  </si>
  <si>
    <t>Հանրակրթական ուսուցում /հիմնական/</t>
  </si>
  <si>
    <t xml:space="preserve"> Հանրակրթական ուսուցում /միջնակարգ/</t>
  </si>
  <si>
    <t>ՀՀ 2021 ԹՎԱԿԱՆԻ ՊԵՏԱԿԱՆ ԲՅՈՒՋԵՈՎ ՆԱԽԱՏԵՍՎԱԾ ՆՊԱՏԱԿԱՅԻՆ ՀԱՏԿԱՑՈՒՄՆԵՐԻ (ՍՈՒԲՎԵՆՑԻԱՆԵՐԻ)</t>
  </si>
  <si>
    <t>2021 ԹՎԱԿԱՆԻՆ ՊԵՏՈՒԹՅԱՆ ԿՈՂՄԻՑ ԵՐԵՎԱՆԻ ՔԱՂԱՔԱՊԵՏԻՆ ՊԱՏՎԻՐԱԿՎԱԾ ԼԻԱԶՈՐՈՒԹՅՈՒՆՆԵՐԻ</t>
  </si>
</sst>
</file>

<file path=xl/styles.xml><?xml version="1.0" encoding="utf-8"?>
<styleSheet xmlns="http://schemas.openxmlformats.org/spreadsheetml/2006/main">
  <numFmts count="14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#,##0.0"/>
    <numFmt numFmtId="165" formatCode="#,##0.0\ ;\(#,##0.0\)"/>
    <numFmt numFmtId="166" formatCode="_(* #,##0.0_);_(* \(#,##0.0\);_(* &quot;-&quot;??_);_(@_)"/>
    <numFmt numFmtId="167" formatCode="#,##0.000"/>
    <numFmt numFmtId="168" formatCode="#,##0.0000"/>
    <numFmt numFmtId="169" formatCode="0.0"/>
  </numFmts>
  <fonts count="66">
    <font>
      <sz val="10"/>
      <name val="Arial"/>
      <family val="0"/>
    </font>
    <font>
      <sz val="11"/>
      <color indexed="8"/>
      <name val="Calibri"/>
      <family val="2"/>
    </font>
    <font>
      <sz val="10"/>
      <name val="Arial Armenian"/>
      <family val="2"/>
    </font>
    <font>
      <b/>
      <sz val="12"/>
      <name val="Arial Armenian"/>
      <family val="2"/>
    </font>
    <font>
      <sz val="12"/>
      <name val="Arial Armenian"/>
      <family val="2"/>
    </font>
    <font>
      <sz val="9"/>
      <name val="Arial Armenian"/>
      <family val="2"/>
    </font>
    <font>
      <b/>
      <sz val="10"/>
      <name val="Arial Armenian"/>
      <family val="2"/>
    </font>
    <font>
      <sz val="10"/>
      <name val="Arial Unicode"/>
      <family val="2"/>
    </font>
    <font>
      <sz val="11"/>
      <name val="Arial"/>
      <family val="2"/>
    </font>
    <font>
      <b/>
      <sz val="16"/>
      <name val="Times Armenian Unicode"/>
      <family val="1"/>
    </font>
    <font>
      <sz val="10"/>
      <name val="GHEA Grapalat"/>
      <family val="3"/>
    </font>
    <font>
      <sz val="14"/>
      <name val="Times Armenian Unicode"/>
      <family val="1"/>
    </font>
    <font>
      <i/>
      <sz val="13"/>
      <name val="Times Armenian Unicode"/>
      <family val="1"/>
    </font>
    <font>
      <sz val="8"/>
      <color indexed="8"/>
      <name val="Times Armenian Unicode"/>
      <family val="1"/>
    </font>
    <font>
      <i/>
      <sz val="10"/>
      <name val="Times Armenian Unicode"/>
      <family val="1"/>
    </font>
    <font>
      <b/>
      <sz val="12"/>
      <name val="Times Armenian Unicode"/>
      <family val="1"/>
    </font>
    <font>
      <sz val="12"/>
      <name val="Times Armenian Unicode"/>
      <family val="1"/>
    </font>
    <font>
      <sz val="11"/>
      <name val="GHEA Grapalat"/>
      <family val="3"/>
    </font>
    <font>
      <b/>
      <sz val="10"/>
      <name val="GHEA Grapalat"/>
      <family val="3"/>
    </font>
    <font>
      <sz val="12"/>
      <name val="Times Armenian"/>
      <family val="1"/>
    </font>
    <font>
      <sz val="12"/>
      <name val="Sylfaen"/>
      <family val="1"/>
    </font>
    <font>
      <b/>
      <sz val="12"/>
      <name val="Times Armenian"/>
      <family val="1"/>
    </font>
    <font>
      <b/>
      <sz val="9"/>
      <name val="Arial Armenian"/>
      <family val="2"/>
    </font>
    <font>
      <sz val="12.85"/>
      <name val="Times Armenian Unicode"/>
      <family val="1"/>
    </font>
    <font>
      <b/>
      <sz val="12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.3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3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Armenian"/>
      <family val="1"/>
    </font>
    <font>
      <sz val="12"/>
      <color indexed="8"/>
      <name val="Times Armenian Unicod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.3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3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Armenian"/>
      <family val="1"/>
    </font>
    <font>
      <sz val="12"/>
      <color theme="1"/>
      <name val="Times Armenian Unicode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164" fontId="2" fillId="33" borderId="10" xfId="0" applyNumberFormat="1" applyFont="1" applyFill="1" applyBorder="1" applyAlignment="1">
      <alignment horizontal="right" vertical="center"/>
    </xf>
    <xf numFmtId="49" fontId="2" fillId="33" borderId="10" xfId="0" applyNumberFormat="1" applyFont="1" applyFill="1" applyBorder="1" applyAlignment="1">
      <alignment vertical="center" wrapText="1"/>
    </xf>
    <xf numFmtId="49" fontId="2" fillId="33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2" fillId="0" borderId="0" xfId="0" applyFont="1" applyAlignment="1">
      <alignment horizontal="right"/>
    </xf>
    <xf numFmtId="0" fontId="2" fillId="33" borderId="0" xfId="59" applyFont="1" applyFill="1">
      <alignment/>
      <protection/>
    </xf>
    <xf numFmtId="0" fontId="5" fillId="33" borderId="10" xfId="59" applyFont="1" applyFill="1" applyBorder="1" applyAlignment="1">
      <alignment horizontal="center" vertical="center"/>
      <protection/>
    </xf>
    <xf numFmtId="0" fontId="5" fillId="33" borderId="0" xfId="59" applyFont="1" applyFill="1">
      <alignment/>
      <protection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top" wrapText="1"/>
    </xf>
    <xf numFmtId="43" fontId="0" fillId="0" borderId="0" xfId="0" applyNumberFormat="1" applyAlignment="1">
      <alignment/>
    </xf>
    <xf numFmtId="43" fontId="8" fillId="0" borderId="0" xfId="42" applyFont="1" applyBorder="1" applyAlignment="1">
      <alignment vertical="center"/>
    </xf>
    <xf numFmtId="43" fontId="0" fillId="0" borderId="0" xfId="0" applyNumberFormat="1" applyBorder="1" applyAlignment="1">
      <alignment/>
    </xf>
    <xf numFmtId="0" fontId="10" fillId="0" borderId="0" xfId="58" applyFont="1" applyFill="1">
      <alignment/>
      <protection/>
    </xf>
    <xf numFmtId="0" fontId="13" fillId="0" borderId="0" xfId="60" applyFont="1" applyFill="1" applyAlignment="1">
      <alignment vertical="center" wrapText="1"/>
      <protection/>
    </xf>
    <xf numFmtId="0" fontId="15" fillId="0" borderId="11" xfId="60" applyFont="1" applyBorder="1" applyAlignment="1">
      <alignment horizontal="center" vertical="center" wrapText="1"/>
      <protection/>
    </xf>
    <xf numFmtId="0" fontId="10" fillId="0" borderId="0" xfId="58" applyFont="1" applyFill="1" applyAlignment="1">
      <alignment vertical="center" wrapText="1"/>
      <protection/>
    </xf>
    <xf numFmtId="0" fontId="14" fillId="0" borderId="0" xfId="60" applyFont="1" applyBorder="1" applyAlignment="1">
      <alignment horizontal="right"/>
      <protection/>
    </xf>
    <xf numFmtId="0" fontId="15" fillId="0" borderId="12" xfId="60" applyFont="1" applyBorder="1" applyAlignment="1">
      <alignment horizontal="center" vertical="center" wrapText="1"/>
      <protection/>
    </xf>
    <xf numFmtId="0" fontId="15" fillId="0" borderId="13" xfId="60" applyFont="1" applyBorder="1" applyAlignment="1">
      <alignment horizontal="center" vertical="center" wrapText="1"/>
      <protection/>
    </xf>
    <xf numFmtId="0" fontId="15" fillId="0" borderId="14" xfId="60" applyFont="1" applyFill="1" applyBorder="1" applyAlignment="1">
      <alignment horizontal="center" vertical="center" wrapText="1"/>
      <protection/>
    </xf>
    <xf numFmtId="164" fontId="15" fillId="0" borderId="15" xfId="60" applyNumberFormat="1" applyFont="1" applyFill="1" applyBorder="1" applyAlignment="1">
      <alignment horizontal="center" vertical="center"/>
      <protection/>
    </xf>
    <xf numFmtId="164" fontId="10" fillId="0" borderId="0" xfId="58" applyNumberFormat="1" applyFont="1" applyFill="1">
      <alignment/>
      <protection/>
    </xf>
    <xf numFmtId="49" fontId="16" fillId="0" borderId="16" xfId="60" applyNumberFormat="1" applyFont="1" applyFill="1" applyBorder="1" applyAlignment="1">
      <alignment horizontal="center" vertical="center" wrapText="1"/>
      <protection/>
    </xf>
    <xf numFmtId="49" fontId="16" fillId="0" borderId="17" xfId="60" applyNumberFormat="1" applyFont="1" applyFill="1" applyBorder="1" applyAlignment="1">
      <alignment horizontal="center" vertical="center" wrapText="1"/>
      <protection/>
    </xf>
    <xf numFmtId="0" fontId="16" fillId="0" borderId="14" xfId="60" applyFont="1" applyFill="1" applyBorder="1" applyAlignment="1">
      <alignment horizontal="left" vertical="center" wrapText="1"/>
      <protection/>
    </xf>
    <xf numFmtId="164" fontId="16" fillId="0" borderId="15" xfId="60" applyNumberFormat="1" applyFont="1" applyBorder="1" applyAlignment="1">
      <alignment horizontal="center" vertical="center" wrapText="1"/>
      <protection/>
    </xf>
    <xf numFmtId="164" fontId="16" fillId="0" borderId="15" xfId="60" applyNumberFormat="1" applyFont="1" applyFill="1" applyBorder="1" applyAlignment="1">
      <alignment horizontal="center" vertical="center" wrapText="1"/>
      <protection/>
    </xf>
    <xf numFmtId="0" fontId="16" fillId="0" borderId="18" xfId="60" applyFont="1" applyFill="1" applyBorder="1" applyAlignment="1">
      <alignment horizontal="left" vertical="center" wrapText="1"/>
      <protection/>
    </xf>
    <xf numFmtId="49" fontId="16" fillId="0" borderId="19" xfId="60" applyNumberFormat="1" applyFont="1" applyFill="1" applyBorder="1" applyAlignment="1">
      <alignment horizontal="center" vertical="center" wrapText="1"/>
      <protection/>
    </xf>
    <xf numFmtId="49" fontId="16" fillId="0" borderId="20" xfId="60" applyNumberFormat="1" applyFont="1" applyFill="1" applyBorder="1" applyAlignment="1">
      <alignment horizontal="center" vertical="center" wrapText="1"/>
      <protection/>
    </xf>
    <xf numFmtId="0" fontId="16" fillId="0" borderId="21" xfId="60" applyFont="1" applyFill="1" applyBorder="1" applyAlignment="1">
      <alignment horizontal="left" vertical="center" wrapText="1"/>
      <protection/>
    </xf>
    <xf numFmtId="164" fontId="16" fillId="0" borderId="22" xfId="60" applyNumberFormat="1" applyFont="1" applyBorder="1" applyAlignment="1">
      <alignment horizontal="center" vertical="center" wrapText="1"/>
      <protection/>
    </xf>
    <xf numFmtId="164" fontId="18" fillId="0" borderId="0" xfId="58" applyNumberFormat="1" applyFont="1" applyFill="1">
      <alignment/>
      <protection/>
    </xf>
    <xf numFmtId="0" fontId="19" fillId="33" borderId="10" xfId="59" applyFont="1" applyFill="1" applyBorder="1" applyAlignment="1">
      <alignment horizontal="center" vertical="center"/>
      <protection/>
    </xf>
    <xf numFmtId="49" fontId="19" fillId="33" borderId="10" xfId="59" applyNumberFormat="1" applyFont="1" applyFill="1" applyBorder="1" applyAlignment="1">
      <alignment horizontal="center" vertical="center"/>
      <protection/>
    </xf>
    <xf numFmtId="49" fontId="64" fillId="0" borderId="10" xfId="59" applyNumberFormat="1" applyFont="1" applyFill="1" applyBorder="1" applyAlignment="1">
      <alignment horizontal="center" vertical="center"/>
      <protection/>
    </xf>
    <xf numFmtId="49" fontId="19" fillId="3" borderId="10" xfId="59" applyNumberFormat="1" applyFont="1" applyFill="1" applyBorder="1" applyAlignment="1">
      <alignment horizontal="center" vertical="center"/>
      <protection/>
    </xf>
    <xf numFmtId="0" fontId="15" fillId="0" borderId="12" xfId="60" applyFont="1" applyBorder="1" applyAlignment="1">
      <alignment horizontal="center" vertical="center" textRotation="90" wrapText="1"/>
      <protection/>
    </xf>
    <xf numFmtId="164" fontId="19" fillId="0" borderId="10" xfId="59" applyNumberFormat="1" applyFont="1" applyFill="1" applyBorder="1" applyAlignment="1">
      <alignment horizontal="center" vertical="center"/>
      <protection/>
    </xf>
    <xf numFmtId="164" fontId="64" fillId="0" borderId="10" xfId="59" applyNumberFormat="1" applyFont="1" applyFill="1" applyBorder="1" applyAlignment="1">
      <alignment horizontal="center" vertical="center"/>
      <protection/>
    </xf>
    <xf numFmtId="164" fontId="19" fillId="3" borderId="10" xfId="59" applyNumberFormat="1" applyFont="1" applyFill="1" applyBorder="1" applyAlignment="1">
      <alignment horizontal="center" vertical="center"/>
      <protection/>
    </xf>
    <xf numFmtId="43" fontId="19" fillId="0" borderId="10" xfId="42" applyFont="1" applyBorder="1" applyAlignment="1">
      <alignment horizontal="center" vertical="center"/>
    </xf>
    <xf numFmtId="164" fontId="2" fillId="0" borderId="0" xfId="0" applyNumberFormat="1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 wrapText="1"/>
    </xf>
    <xf numFmtId="0" fontId="16" fillId="0" borderId="10" xfId="61" applyFont="1" applyBorder="1" applyAlignment="1">
      <alignment horizontal="left" vertical="center" wrapText="1"/>
      <protection/>
    </xf>
    <xf numFmtId="0" fontId="4" fillId="0" borderId="0" xfId="0" applyFont="1" applyFill="1" applyAlignment="1">
      <alignment/>
    </xf>
    <xf numFmtId="0" fontId="15" fillId="0" borderId="10" xfId="61" applyFont="1" applyFill="1" applyBorder="1" applyAlignment="1">
      <alignment horizontal="center" vertical="center" wrapText="1"/>
      <protection/>
    </xf>
    <xf numFmtId="0" fontId="11" fillId="0" borderId="23" xfId="61" applyFont="1" applyBorder="1" applyAlignment="1">
      <alignment horizontal="center" vertical="center" wrapText="1"/>
      <protection/>
    </xf>
    <xf numFmtId="0" fontId="11" fillId="0" borderId="24" xfId="61" applyFont="1" applyBorder="1" applyAlignment="1">
      <alignment horizontal="center" vertical="center" wrapText="1"/>
      <protection/>
    </xf>
    <xf numFmtId="0" fontId="11" fillId="0" borderId="25" xfId="61" applyFont="1" applyBorder="1" applyAlignment="1">
      <alignment horizontal="center" vertical="center" wrapText="1"/>
      <protection/>
    </xf>
    <xf numFmtId="0" fontId="13" fillId="0" borderId="0" xfId="0" applyFont="1" applyFill="1" applyAlignment="1">
      <alignment vertical="center" wrapText="1"/>
    </xf>
    <xf numFmtId="0" fontId="15" fillId="0" borderId="26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164" fontId="15" fillId="0" borderId="18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left" vertical="center" wrapText="1"/>
    </xf>
    <xf numFmtId="164" fontId="16" fillId="0" borderId="18" xfId="0" applyNumberFormat="1" applyFont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10" xfId="61" applyFont="1" applyFill="1" applyBorder="1" applyAlignment="1">
      <alignment horizontal="center" vertical="center" wrapText="1"/>
      <protection/>
    </xf>
    <xf numFmtId="164" fontId="15" fillId="0" borderId="10" xfId="61" applyNumberFormat="1" applyFont="1" applyFill="1" applyBorder="1" applyAlignment="1">
      <alignment horizontal="center" vertical="center" wrapText="1"/>
      <protection/>
    </xf>
    <xf numFmtId="0" fontId="16" fillId="0" borderId="10" xfId="61" applyFont="1" applyBorder="1" applyAlignment="1">
      <alignment horizontal="center" vertical="center"/>
      <protection/>
    </xf>
    <xf numFmtId="43" fontId="21" fillId="0" borderId="10" xfId="42" applyFont="1" applyBorder="1" applyAlignment="1">
      <alignment horizontal="center" vertical="center"/>
    </xf>
    <xf numFmtId="164" fontId="65" fillId="0" borderId="10" xfId="61" applyNumberFormat="1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/>
    </xf>
    <xf numFmtId="43" fontId="22" fillId="0" borderId="10" xfId="0" applyNumberFormat="1" applyFont="1" applyBorder="1" applyAlignment="1">
      <alignment horizontal="center" vertical="center"/>
    </xf>
    <xf numFmtId="164" fontId="0" fillId="0" borderId="0" xfId="0" applyNumberFormat="1" applyAlignment="1">
      <alignment/>
    </xf>
    <xf numFmtId="49" fontId="19" fillId="0" borderId="10" xfId="59" applyNumberFormat="1" applyFont="1" applyFill="1" applyBorder="1" applyAlignment="1">
      <alignment horizontal="center" vertical="center"/>
      <protection/>
    </xf>
    <xf numFmtId="4" fontId="2" fillId="33" borderId="10" xfId="0" applyNumberFormat="1" applyFont="1" applyFill="1" applyBorder="1" applyAlignment="1">
      <alignment horizontal="right" vertical="center"/>
    </xf>
    <xf numFmtId="164" fontId="2" fillId="33" borderId="10" xfId="0" applyNumberFormat="1" applyFont="1" applyFill="1" applyBorder="1" applyAlignment="1">
      <alignment horizontal="right" vertical="center" wrapText="1"/>
    </xf>
    <xf numFmtId="2" fontId="2" fillId="0" borderId="0" xfId="0" applyNumberFormat="1" applyFont="1" applyAlignment="1">
      <alignment/>
    </xf>
    <xf numFmtId="0" fontId="0" fillId="33" borderId="0" xfId="0" applyFill="1" applyAlignment="1">
      <alignment/>
    </xf>
    <xf numFmtId="0" fontId="15" fillId="33" borderId="11" xfId="60" applyFont="1" applyFill="1" applyBorder="1" applyAlignment="1">
      <alignment horizontal="center" vertical="center" wrapText="1"/>
      <protection/>
    </xf>
    <xf numFmtId="43" fontId="21" fillId="33" borderId="10" xfId="42" applyFont="1" applyFill="1" applyBorder="1" applyAlignment="1">
      <alignment horizontal="center" vertical="center"/>
    </xf>
    <xf numFmtId="164" fontId="19" fillId="33" borderId="10" xfId="59" applyNumberFormat="1" applyFont="1" applyFill="1" applyBorder="1" applyAlignment="1">
      <alignment horizontal="center" vertical="center"/>
      <protection/>
    </xf>
    <xf numFmtId="43" fontId="19" fillId="33" borderId="10" xfId="42" applyFont="1" applyFill="1" applyBorder="1" applyAlignment="1">
      <alignment horizontal="center" vertical="center"/>
    </xf>
    <xf numFmtId="43" fontId="0" fillId="33" borderId="0" xfId="0" applyNumberFormat="1" applyFill="1" applyAlignment="1">
      <alignment/>
    </xf>
    <xf numFmtId="164" fontId="0" fillId="33" borderId="0" xfId="0" applyNumberFormat="1" applyFill="1" applyAlignment="1">
      <alignment/>
    </xf>
    <xf numFmtId="43" fontId="8" fillId="33" borderId="0" xfId="42" applyFont="1" applyFill="1" applyBorder="1" applyAlignment="1">
      <alignment vertical="center"/>
    </xf>
    <xf numFmtId="43" fontId="0" fillId="33" borderId="0" xfId="0" applyNumberFormat="1" applyFill="1" applyBorder="1" applyAlignment="1">
      <alignment/>
    </xf>
    <xf numFmtId="0" fontId="24" fillId="0" borderId="14" xfId="0" applyFont="1" applyBorder="1" applyAlignment="1">
      <alignment vertical="center"/>
    </xf>
    <xf numFmtId="0" fontId="24" fillId="0" borderId="28" xfId="0" applyFont="1" applyBorder="1" applyAlignment="1">
      <alignment vertical="center"/>
    </xf>
    <xf numFmtId="0" fontId="24" fillId="0" borderId="14" xfId="0" applyFont="1" applyBorder="1" applyAlignment="1">
      <alignment horizontal="center" vertical="center"/>
    </xf>
    <xf numFmtId="43" fontId="2" fillId="33" borderId="0" xfId="59" applyNumberFormat="1" applyFont="1" applyFill="1">
      <alignment/>
      <protection/>
    </xf>
    <xf numFmtId="0" fontId="9" fillId="0" borderId="0" xfId="60" applyFont="1" applyFill="1" applyAlignment="1">
      <alignment horizontal="center"/>
      <protection/>
    </xf>
    <xf numFmtId="0" fontId="11" fillId="0" borderId="0" xfId="60" applyFont="1" applyFill="1" applyAlignment="1">
      <alignment horizontal="center" wrapText="1"/>
      <protection/>
    </xf>
    <xf numFmtId="0" fontId="12" fillId="0" borderId="0" xfId="60" applyFont="1" applyFill="1" applyAlignment="1">
      <alignment horizontal="center" vertical="center" wrapText="1"/>
      <protection/>
    </xf>
    <xf numFmtId="0" fontId="17" fillId="0" borderId="26" xfId="60" applyFont="1" applyFill="1" applyBorder="1" applyAlignment="1">
      <alignment horizontal="center" vertical="center" textRotation="90" wrapText="1"/>
      <protection/>
    </xf>
    <xf numFmtId="0" fontId="17" fillId="0" borderId="16" xfId="60" applyFont="1" applyFill="1" applyBorder="1" applyAlignment="1">
      <alignment horizontal="center" vertical="center" textRotation="90" wrapText="1"/>
      <protection/>
    </xf>
    <xf numFmtId="0" fontId="17" fillId="0" borderId="11" xfId="60" applyFont="1" applyFill="1" applyBorder="1" applyAlignment="1">
      <alignment horizontal="center" vertical="center" textRotation="90" wrapText="1"/>
      <protection/>
    </xf>
    <xf numFmtId="0" fontId="17" fillId="0" borderId="10" xfId="60" applyFont="1" applyFill="1" applyBorder="1" applyAlignment="1">
      <alignment horizontal="center" vertical="center" textRotation="90" wrapText="1"/>
      <protection/>
    </xf>
    <xf numFmtId="0" fontId="9" fillId="0" borderId="0" xfId="61" applyFont="1" applyAlignment="1">
      <alignment horizontal="center" wrapText="1"/>
      <protection/>
    </xf>
    <xf numFmtId="0" fontId="11" fillId="0" borderId="0" xfId="61" applyFont="1" applyAlignment="1">
      <alignment horizontal="center" wrapText="1"/>
      <protection/>
    </xf>
    <xf numFmtId="0" fontId="12" fillId="0" borderId="0" xfId="61" applyFont="1" applyAlignment="1">
      <alignment horizontal="center"/>
      <protection/>
    </xf>
    <xf numFmtId="0" fontId="14" fillId="0" borderId="29" xfId="61" applyFont="1" applyBorder="1" applyAlignment="1">
      <alignment horizontal="right"/>
      <protection/>
    </xf>
    <xf numFmtId="0" fontId="16" fillId="0" borderId="29" xfId="61" applyFont="1" applyBorder="1" applyAlignment="1">
      <alignment horizontal="right"/>
      <protection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0" fontId="14" fillId="0" borderId="0" xfId="0" applyFont="1" applyBorder="1" applyAlignment="1">
      <alignment horizontal="right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_ՍՈՒԲՎԵՆՑԻԱ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3"/>
  <sheetViews>
    <sheetView view="pageBreakPreview" zoomScaleSheetLayoutView="100" zoomScalePageLayoutView="0" workbookViewId="0" topLeftCell="A1">
      <selection activeCell="A2" sqref="A2:I2"/>
    </sheetView>
  </sheetViews>
  <sheetFormatPr defaultColWidth="4.140625" defaultRowHeight="12.75"/>
  <cols>
    <col min="1" max="5" width="4.140625" style="29" customWidth="1"/>
    <col min="6" max="6" width="46.8515625" style="29" customWidth="1"/>
    <col min="7" max="7" width="16.421875" style="29" customWidth="1"/>
    <col min="8" max="8" width="15.140625" style="29" customWidth="1"/>
    <col min="9" max="9" width="18.421875" style="29" customWidth="1"/>
    <col min="10" max="10" width="17.28125" style="29" customWidth="1"/>
    <col min="11" max="11" width="16.00390625" style="29" customWidth="1"/>
    <col min="12" max="253" width="9.140625" style="29" customWidth="1"/>
    <col min="254" max="16384" width="4.140625" style="29" customWidth="1"/>
  </cols>
  <sheetData>
    <row r="1" spans="1:9" ht="20.25">
      <c r="A1" s="106" t="s">
        <v>46</v>
      </c>
      <c r="B1" s="106"/>
      <c r="C1" s="106"/>
      <c r="D1" s="106"/>
      <c r="E1" s="106"/>
      <c r="F1" s="106"/>
      <c r="G1" s="106"/>
      <c r="H1" s="106"/>
      <c r="I1" s="106"/>
    </row>
    <row r="2" spans="1:9" ht="36" customHeight="1">
      <c r="A2" s="107" t="s">
        <v>103</v>
      </c>
      <c r="B2" s="107"/>
      <c r="C2" s="107"/>
      <c r="D2" s="107"/>
      <c r="E2" s="107"/>
      <c r="F2" s="107"/>
      <c r="G2" s="107"/>
      <c r="H2" s="107"/>
      <c r="I2" s="107"/>
    </row>
    <row r="3" spans="1:9" ht="24.75" customHeight="1">
      <c r="A3" s="108" t="s">
        <v>47</v>
      </c>
      <c r="B3" s="108"/>
      <c r="C3" s="108"/>
      <c r="D3" s="108"/>
      <c r="E3" s="108"/>
      <c r="F3" s="108"/>
      <c r="G3" s="108"/>
      <c r="H3" s="108"/>
      <c r="I3" s="108"/>
    </row>
    <row r="4" spans="1:6" ht="14.25" thickBot="1">
      <c r="A4" s="30"/>
      <c r="B4" s="30"/>
      <c r="C4" s="30"/>
      <c r="D4" s="30"/>
      <c r="E4" s="30"/>
      <c r="F4" s="33" t="s">
        <v>48</v>
      </c>
    </row>
    <row r="5" spans="1:9" ht="51.75" customHeight="1">
      <c r="A5" s="109" t="s">
        <v>18</v>
      </c>
      <c r="B5" s="111" t="s">
        <v>17</v>
      </c>
      <c r="C5" s="111" t="s">
        <v>16</v>
      </c>
      <c r="D5" s="111" t="s">
        <v>15</v>
      </c>
      <c r="E5" s="111" t="s">
        <v>82</v>
      </c>
      <c r="F5" s="34" t="s">
        <v>49</v>
      </c>
      <c r="G5" s="35" t="s">
        <v>101</v>
      </c>
      <c r="H5" s="35" t="s">
        <v>102</v>
      </c>
      <c r="I5" s="35" t="s">
        <v>83</v>
      </c>
    </row>
    <row r="6" spans="1:10" ht="37.5" customHeight="1">
      <c r="A6" s="110"/>
      <c r="B6" s="112"/>
      <c r="C6" s="112"/>
      <c r="D6" s="112"/>
      <c r="E6" s="112"/>
      <c r="F6" s="36" t="s">
        <v>50</v>
      </c>
      <c r="G6" s="37">
        <f>SUM(G7:G28)</f>
        <v>25135709.200000003</v>
      </c>
      <c r="H6" s="37">
        <f>SUM(H7:H28)</f>
        <v>19442826.499999996</v>
      </c>
      <c r="I6" s="37">
        <f>+H6-G6</f>
        <v>-5692882.700000007</v>
      </c>
      <c r="J6" s="38"/>
    </row>
    <row r="7" spans="1:11" ht="63">
      <c r="A7" s="39" t="s">
        <v>7</v>
      </c>
      <c r="B7" s="40" t="s">
        <v>1</v>
      </c>
      <c r="C7" s="40" t="s">
        <v>0</v>
      </c>
      <c r="D7" s="40" t="s">
        <v>84</v>
      </c>
      <c r="E7" s="40" t="s">
        <v>5</v>
      </c>
      <c r="F7" s="41" t="s">
        <v>51</v>
      </c>
      <c r="G7" s="42">
        <v>1305503.1</v>
      </c>
      <c r="H7" s="42">
        <v>2994279.9</v>
      </c>
      <c r="I7" s="37">
        <f aca="true" t="shared" si="0" ref="I7:I44">+H7-G7</f>
        <v>1688776.7999999998</v>
      </c>
      <c r="J7" s="43"/>
      <c r="K7" s="38"/>
    </row>
    <row r="8" spans="1:11" ht="63">
      <c r="A8" s="39" t="s">
        <v>85</v>
      </c>
      <c r="B8" s="40" t="s">
        <v>86</v>
      </c>
      <c r="C8" s="40" t="s">
        <v>87</v>
      </c>
      <c r="D8" s="40" t="s">
        <v>88</v>
      </c>
      <c r="E8" s="40" t="s">
        <v>104</v>
      </c>
      <c r="F8" s="41" t="s">
        <v>52</v>
      </c>
      <c r="G8" s="42">
        <v>6900852.399999999</v>
      </c>
      <c r="H8" s="42">
        <v>5684507.1</v>
      </c>
      <c r="I8" s="37">
        <f t="shared" si="0"/>
        <v>-1216345.2999999998</v>
      </c>
      <c r="J8" s="43"/>
      <c r="K8" s="38"/>
    </row>
    <row r="9" spans="1:9" ht="31.5">
      <c r="A9" s="39" t="s">
        <v>7</v>
      </c>
      <c r="B9" s="40" t="s">
        <v>1</v>
      </c>
      <c r="C9" s="40" t="s">
        <v>1</v>
      </c>
      <c r="D9" s="40" t="s">
        <v>89</v>
      </c>
      <c r="E9" s="40" t="s">
        <v>0</v>
      </c>
      <c r="F9" s="41" t="s">
        <v>53</v>
      </c>
      <c r="G9" s="42">
        <v>2693606</v>
      </c>
      <c r="H9" s="42">
        <v>2724280.6</v>
      </c>
      <c r="I9" s="37">
        <f t="shared" si="0"/>
        <v>30674.600000000093</v>
      </c>
    </row>
    <row r="10" spans="1:10" ht="63">
      <c r="A10" s="39" t="s">
        <v>7</v>
      </c>
      <c r="B10" s="40" t="s">
        <v>1</v>
      </c>
      <c r="C10" s="40" t="s">
        <v>1</v>
      </c>
      <c r="D10" s="40" t="s">
        <v>90</v>
      </c>
      <c r="E10" s="40" t="s">
        <v>22</v>
      </c>
      <c r="F10" s="41" t="s">
        <v>54</v>
      </c>
      <c r="G10" s="42">
        <v>336792.5</v>
      </c>
      <c r="H10" s="42">
        <v>364413.7</v>
      </c>
      <c r="I10" s="37">
        <f t="shared" si="0"/>
        <v>27621.20000000001</v>
      </c>
      <c r="J10" s="38"/>
    </row>
    <row r="11" spans="1:10" ht="63">
      <c r="A11" s="39" t="s">
        <v>7</v>
      </c>
      <c r="B11" s="40" t="s">
        <v>1</v>
      </c>
      <c r="C11" s="40" t="s">
        <v>1</v>
      </c>
      <c r="D11" s="40" t="s">
        <v>91</v>
      </c>
      <c r="E11" s="40" t="s">
        <v>7</v>
      </c>
      <c r="F11" s="41" t="s">
        <v>55</v>
      </c>
      <c r="G11" s="42">
        <v>1843512.3</v>
      </c>
      <c r="H11" s="42">
        <v>1148664</v>
      </c>
      <c r="I11" s="37">
        <f t="shared" si="0"/>
        <v>-694848.3</v>
      </c>
      <c r="J11" s="38"/>
    </row>
    <row r="12" spans="1:9" ht="78.75">
      <c r="A12" s="39" t="s">
        <v>7</v>
      </c>
      <c r="B12" s="40" t="s">
        <v>1</v>
      </c>
      <c r="C12" s="40" t="s">
        <v>1</v>
      </c>
      <c r="D12" s="40" t="s">
        <v>92</v>
      </c>
      <c r="E12" s="40" t="s">
        <v>1</v>
      </c>
      <c r="F12" s="41" t="s">
        <v>56</v>
      </c>
      <c r="G12" s="42">
        <v>1562685.6</v>
      </c>
      <c r="H12" s="42">
        <v>1897114.4</v>
      </c>
      <c r="I12" s="37">
        <f t="shared" si="0"/>
        <v>334428.7999999998</v>
      </c>
    </row>
    <row r="13" spans="1:9" ht="78.75">
      <c r="A13" s="39" t="s">
        <v>7</v>
      </c>
      <c r="B13" s="40" t="s">
        <v>1</v>
      </c>
      <c r="C13" s="40" t="s">
        <v>1</v>
      </c>
      <c r="D13" s="40" t="s">
        <v>93</v>
      </c>
      <c r="E13" s="40" t="s">
        <v>10</v>
      </c>
      <c r="F13" s="41" t="s">
        <v>57</v>
      </c>
      <c r="G13" s="42">
        <v>316310.5</v>
      </c>
      <c r="H13" s="42">
        <v>0</v>
      </c>
      <c r="I13" s="37">
        <f t="shared" si="0"/>
        <v>-316310.5</v>
      </c>
    </row>
    <row r="14" spans="1:9" ht="63">
      <c r="A14" s="39" t="s">
        <v>7</v>
      </c>
      <c r="B14" s="40" t="s">
        <v>1</v>
      </c>
      <c r="C14" s="40" t="s">
        <v>1</v>
      </c>
      <c r="D14" s="40" t="s">
        <v>94</v>
      </c>
      <c r="E14" s="40" t="s">
        <v>95</v>
      </c>
      <c r="F14" s="41" t="s">
        <v>58</v>
      </c>
      <c r="G14" s="42">
        <f>57029.8-57029.8</f>
        <v>0</v>
      </c>
      <c r="H14" s="42">
        <v>0</v>
      </c>
      <c r="I14" s="37">
        <f t="shared" si="0"/>
        <v>0</v>
      </c>
    </row>
    <row r="15" spans="1:9" ht="63">
      <c r="A15" s="39" t="s">
        <v>7</v>
      </c>
      <c r="B15" s="40" t="s">
        <v>1</v>
      </c>
      <c r="C15" s="40" t="s">
        <v>1</v>
      </c>
      <c r="D15" s="40" t="s">
        <v>96</v>
      </c>
      <c r="E15" s="40" t="s">
        <v>5</v>
      </c>
      <c r="F15" s="41" t="s">
        <v>59</v>
      </c>
      <c r="G15" s="42">
        <f>57029.8-57029.8</f>
        <v>0</v>
      </c>
      <c r="H15" s="42">
        <v>0</v>
      </c>
      <c r="I15" s="37">
        <f t="shared" si="0"/>
        <v>0</v>
      </c>
    </row>
    <row r="16" spans="1:9" ht="47.25">
      <c r="A16" s="39" t="s">
        <v>1</v>
      </c>
      <c r="B16" s="40" t="s">
        <v>0</v>
      </c>
      <c r="C16" s="40" t="s">
        <v>0</v>
      </c>
      <c r="D16" s="40" t="s">
        <v>90</v>
      </c>
      <c r="E16" s="40" t="s">
        <v>7</v>
      </c>
      <c r="F16" s="41" t="s">
        <v>60</v>
      </c>
      <c r="G16" s="42">
        <v>0</v>
      </c>
      <c r="H16" s="42">
        <v>367678.7</v>
      </c>
      <c r="I16" s="37">
        <f t="shared" si="0"/>
        <v>367678.7</v>
      </c>
    </row>
    <row r="17" spans="1:9" ht="63">
      <c r="A17" s="39" t="s">
        <v>1</v>
      </c>
      <c r="B17" s="40" t="s">
        <v>0</v>
      </c>
      <c r="C17" s="40" t="s">
        <v>0</v>
      </c>
      <c r="D17" s="40" t="s">
        <v>97</v>
      </c>
      <c r="E17" s="40" t="s">
        <v>1</v>
      </c>
      <c r="F17" s="41" t="s">
        <v>61</v>
      </c>
      <c r="G17" s="42">
        <v>372040.5</v>
      </c>
      <c r="H17" s="42">
        <v>255482</v>
      </c>
      <c r="I17" s="37">
        <f t="shared" si="0"/>
        <v>-116558.5</v>
      </c>
    </row>
    <row r="18" spans="1:9" ht="78.75">
      <c r="A18" s="39" t="s">
        <v>1</v>
      </c>
      <c r="B18" s="40" t="s">
        <v>0</v>
      </c>
      <c r="C18" s="40" t="s">
        <v>0</v>
      </c>
      <c r="D18" s="40" t="s">
        <v>91</v>
      </c>
      <c r="E18" s="40" t="s">
        <v>10</v>
      </c>
      <c r="F18" s="41" t="s">
        <v>62</v>
      </c>
      <c r="G18" s="42">
        <v>2959088.8</v>
      </c>
      <c r="H18" s="42">
        <v>819571.8</v>
      </c>
      <c r="I18" s="37">
        <f t="shared" si="0"/>
        <v>-2139517</v>
      </c>
    </row>
    <row r="19" spans="1:9" ht="94.5">
      <c r="A19" s="39" t="s">
        <v>1</v>
      </c>
      <c r="B19" s="40" t="s">
        <v>0</v>
      </c>
      <c r="C19" s="40" t="s">
        <v>0</v>
      </c>
      <c r="D19" s="40" t="s">
        <v>92</v>
      </c>
      <c r="E19" s="40" t="s">
        <v>95</v>
      </c>
      <c r="F19" s="41" t="s">
        <v>63</v>
      </c>
      <c r="G19" s="42">
        <v>780737.8</v>
      </c>
      <c r="H19" s="42">
        <v>565477.7</v>
      </c>
      <c r="I19" s="37">
        <f t="shared" si="0"/>
        <v>-215260.1000000001</v>
      </c>
    </row>
    <row r="20" spans="1:9" ht="47.25">
      <c r="A20" s="39" t="s">
        <v>1</v>
      </c>
      <c r="B20" s="40" t="s">
        <v>0</v>
      </c>
      <c r="C20" s="40" t="s">
        <v>0</v>
      </c>
      <c r="D20" s="40" t="s">
        <v>93</v>
      </c>
      <c r="E20" s="40" t="s">
        <v>5</v>
      </c>
      <c r="F20" s="41" t="s">
        <v>64</v>
      </c>
      <c r="G20" s="42">
        <v>0</v>
      </c>
      <c r="H20" s="42">
        <v>322306.4</v>
      </c>
      <c r="I20" s="37">
        <f t="shared" si="0"/>
        <v>322306.4</v>
      </c>
    </row>
    <row r="21" spans="1:10" ht="83.25" customHeight="1">
      <c r="A21" s="39" t="s">
        <v>10</v>
      </c>
      <c r="B21" s="40" t="s">
        <v>22</v>
      </c>
      <c r="C21" s="40" t="s">
        <v>0</v>
      </c>
      <c r="D21" s="40" t="s">
        <v>88</v>
      </c>
      <c r="E21" s="40" t="s">
        <v>4</v>
      </c>
      <c r="F21" s="41" t="s">
        <v>65</v>
      </c>
      <c r="G21" s="42">
        <v>1150693.2</v>
      </c>
      <c r="H21" s="42">
        <v>0</v>
      </c>
      <c r="I21" s="37">
        <f t="shared" si="0"/>
        <v>-1150693.2</v>
      </c>
      <c r="J21" s="38"/>
    </row>
    <row r="22" spans="1:9" ht="78.75">
      <c r="A22" s="39" t="s">
        <v>10</v>
      </c>
      <c r="B22" s="40" t="s">
        <v>22</v>
      </c>
      <c r="C22" s="40" t="s">
        <v>0</v>
      </c>
      <c r="D22" s="40" t="s">
        <v>97</v>
      </c>
      <c r="E22" s="40" t="s">
        <v>7</v>
      </c>
      <c r="F22" s="41" t="s">
        <v>66</v>
      </c>
      <c r="G22" s="42">
        <v>1438176.5</v>
      </c>
      <c r="H22" s="42">
        <v>0</v>
      </c>
      <c r="I22" s="37">
        <f t="shared" si="0"/>
        <v>-1438176.5</v>
      </c>
    </row>
    <row r="23" spans="1:9" ht="50.25" customHeight="1">
      <c r="A23" s="39" t="s">
        <v>10</v>
      </c>
      <c r="B23" s="40" t="s">
        <v>22</v>
      </c>
      <c r="C23" s="40" t="s">
        <v>0</v>
      </c>
      <c r="D23" s="40" t="s">
        <v>89</v>
      </c>
      <c r="E23" s="40" t="s">
        <v>1</v>
      </c>
      <c r="F23" s="41" t="s">
        <v>67</v>
      </c>
      <c r="G23" s="42">
        <v>1040347.1000000001</v>
      </c>
      <c r="H23" s="42">
        <v>0</v>
      </c>
      <c r="I23" s="37">
        <f t="shared" si="0"/>
        <v>-1040347.1000000001</v>
      </c>
    </row>
    <row r="24" spans="1:9" ht="47.25">
      <c r="A24" s="39" t="s">
        <v>10</v>
      </c>
      <c r="B24" s="40" t="s">
        <v>22</v>
      </c>
      <c r="C24" s="40" t="s">
        <v>0</v>
      </c>
      <c r="D24" s="40" t="s">
        <v>90</v>
      </c>
      <c r="E24" s="40" t="s">
        <v>10</v>
      </c>
      <c r="F24" s="41" t="s">
        <v>68</v>
      </c>
      <c r="G24" s="42">
        <v>959811.6</v>
      </c>
      <c r="H24" s="42">
        <v>0</v>
      </c>
      <c r="I24" s="37">
        <f t="shared" si="0"/>
        <v>-959811.6</v>
      </c>
    </row>
    <row r="25" spans="1:9" ht="69.75" customHeight="1">
      <c r="A25" s="39" t="s">
        <v>10</v>
      </c>
      <c r="B25" s="40" t="s">
        <v>22</v>
      </c>
      <c r="C25" s="40" t="s">
        <v>0</v>
      </c>
      <c r="D25" s="40" t="s">
        <v>91</v>
      </c>
      <c r="E25" s="40" t="s">
        <v>95</v>
      </c>
      <c r="F25" s="41" t="s">
        <v>69</v>
      </c>
      <c r="G25" s="42">
        <v>145614.8</v>
      </c>
      <c r="H25" s="42">
        <v>0</v>
      </c>
      <c r="I25" s="37">
        <f t="shared" si="0"/>
        <v>-145614.8</v>
      </c>
    </row>
    <row r="26" spans="1:9" ht="47.25">
      <c r="A26" s="39" t="s">
        <v>10</v>
      </c>
      <c r="B26" s="40" t="s">
        <v>7</v>
      </c>
      <c r="C26" s="40" t="s">
        <v>0</v>
      </c>
      <c r="D26" s="40" t="s">
        <v>90</v>
      </c>
      <c r="E26" s="40" t="s">
        <v>4</v>
      </c>
      <c r="F26" s="41" t="s">
        <v>70</v>
      </c>
      <c r="G26" s="42">
        <v>439132.2</v>
      </c>
      <c r="H26" s="43">
        <v>654354.7</v>
      </c>
      <c r="I26" s="37">
        <f t="shared" si="0"/>
        <v>215222.49999999994</v>
      </c>
    </row>
    <row r="27" spans="1:9" ht="78.75">
      <c r="A27" s="39" t="s">
        <v>10</v>
      </c>
      <c r="B27" s="40" t="s">
        <v>7</v>
      </c>
      <c r="C27" s="40" t="s">
        <v>0</v>
      </c>
      <c r="D27" s="40" t="s">
        <v>91</v>
      </c>
      <c r="E27" s="40" t="s">
        <v>22</v>
      </c>
      <c r="F27" s="41" t="s">
        <v>71</v>
      </c>
      <c r="G27" s="42">
        <v>684357.6</v>
      </c>
      <c r="H27" s="43">
        <v>1260658.8</v>
      </c>
      <c r="I27" s="37">
        <f t="shared" si="0"/>
        <v>576301.2000000001</v>
      </c>
    </row>
    <row r="28" spans="1:9" ht="69.75" customHeight="1">
      <c r="A28" s="39" t="s">
        <v>10</v>
      </c>
      <c r="B28" s="40" t="s">
        <v>7</v>
      </c>
      <c r="C28" s="40" t="s">
        <v>0</v>
      </c>
      <c r="D28" s="40" t="s">
        <v>97</v>
      </c>
      <c r="E28" s="40" t="s">
        <v>7</v>
      </c>
      <c r="F28" s="41" t="s">
        <v>72</v>
      </c>
      <c r="G28" s="42">
        <v>206446.7</v>
      </c>
      <c r="H28" s="43">
        <v>384036.7</v>
      </c>
      <c r="I28" s="37">
        <f t="shared" si="0"/>
        <v>177590</v>
      </c>
    </row>
    <row r="29" spans="1:9" ht="27" customHeight="1" hidden="1">
      <c r="A29" s="39" t="s">
        <v>2</v>
      </c>
      <c r="B29" s="40" t="s">
        <v>0</v>
      </c>
      <c r="C29" s="40" t="s">
        <v>0</v>
      </c>
      <c r="D29" s="40" t="s">
        <v>97</v>
      </c>
      <c r="E29" s="40" t="s">
        <v>4</v>
      </c>
      <c r="F29" s="44" t="s">
        <v>73</v>
      </c>
      <c r="G29" s="42">
        <v>10877</v>
      </c>
      <c r="H29" s="42">
        <v>8634.6</v>
      </c>
      <c r="I29" s="37">
        <f t="shared" si="0"/>
        <v>-2242.3999999999996</v>
      </c>
    </row>
    <row r="30" spans="1:9" ht="27" customHeight="1" hidden="1">
      <c r="A30" s="39" t="s">
        <v>2</v>
      </c>
      <c r="B30" s="40" t="s">
        <v>0</v>
      </c>
      <c r="C30" s="40" t="s">
        <v>4</v>
      </c>
      <c r="D30" s="40" t="s">
        <v>88</v>
      </c>
      <c r="E30" s="40" t="s">
        <v>1</v>
      </c>
      <c r="F30" s="44" t="s">
        <v>74</v>
      </c>
      <c r="G30" s="42">
        <v>6128294.9</v>
      </c>
      <c r="H30" s="42">
        <v>5948569</v>
      </c>
      <c r="I30" s="37">
        <f t="shared" si="0"/>
        <v>-179725.90000000037</v>
      </c>
    </row>
    <row r="31" spans="1:9" ht="27" customHeight="1" hidden="1">
      <c r="A31" s="39" t="s">
        <v>2</v>
      </c>
      <c r="B31" s="40" t="s">
        <v>0</v>
      </c>
      <c r="C31" s="40" t="s">
        <v>4</v>
      </c>
      <c r="D31" s="40" t="s">
        <v>89</v>
      </c>
      <c r="E31" s="40" t="s">
        <v>10</v>
      </c>
      <c r="F31" s="44" t="s">
        <v>75</v>
      </c>
      <c r="G31" s="42">
        <v>160024.3</v>
      </c>
      <c r="H31" s="42">
        <v>143196.9</v>
      </c>
      <c r="I31" s="37">
        <f t="shared" si="0"/>
        <v>-16827.399999999994</v>
      </c>
    </row>
    <row r="32" spans="1:9" ht="27" customHeight="1" hidden="1">
      <c r="A32" s="39" t="s">
        <v>2</v>
      </c>
      <c r="B32" s="40" t="s">
        <v>0</v>
      </c>
      <c r="C32" s="40" t="s">
        <v>4</v>
      </c>
      <c r="D32" s="40" t="s">
        <v>97</v>
      </c>
      <c r="E32" s="40" t="s">
        <v>95</v>
      </c>
      <c r="F32" s="44" t="s">
        <v>76</v>
      </c>
      <c r="G32" s="42">
        <v>609889</v>
      </c>
      <c r="H32" s="42">
        <v>511407.9</v>
      </c>
      <c r="I32" s="37">
        <f t="shared" si="0"/>
        <v>-98481.09999999998</v>
      </c>
    </row>
    <row r="33" spans="1:10" ht="27" customHeight="1" hidden="1">
      <c r="A33" s="39" t="s">
        <v>2</v>
      </c>
      <c r="B33" s="40" t="s">
        <v>4</v>
      </c>
      <c r="C33" s="40" t="s">
        <v>0</v>
      </c>
      <c r="D33" s="40" t="s">
        <v>88</v>
      </c>
      <c r="E33" s="40" t="s">
        <v>10</v>
      </c>
      <c r="F33" s="44" t="s">
        <v>74</v>
      </c>
      <c r="G33" s="42">
        <v>8021929.2</v>
      </c>
      <c r="H33" s="42">
        <v>8105013.1</v>
      </c>
      <c r="I33" s="37">
        <f t="shared" si="0"/>
        <v>83083.89999999944</v>
      </c>
      <c r="J33" s="38"/>
    </row>
    <row r="34" spans="1:9" ht="27" customHeight="1" hidden="1">
      <c r="A34" s="39" t="s">
        <v>2</v>
      </c>
      <c r="B34" s="40" t="s">
        <v>4</v>
      </c>
      <c r="C34" s="40" t="s">
        <v>0</v>
      </c>
      <c r="D34" s="40" t="s">
        <v>89</v>
      </c>
      <c r="E34" s="40" t="s">
        <v>95</v>
      </c>
      <c r="F34" s="44" t="s">
        <v>75</v>
      </c>
      <c r="G34" s="42">
        <v>220646.3</v>
      </c>
      <c r="H34" s="42">
        <v>225643.7</v>
      </c>
      <c r="I34" s="37">
        <f t="shared" si="0"/>
        <v>4997.400000000023</v>
      </c>
    </row>
    <row r="35" spans="1:9" ht="27" customHeight="1" hidden="1">
      <c r="A35" s="39" t="s">
        <v>2</v>
      </c>
      <c r="B35" s="40" t="s">
        <v>4</v>
      </c>
      <c r="C35" s="40" t="s">
        <v>0</v>
      </c>
      <c r="D35" s="40" t="s">
        <v>97</v>
      </c>
      <c r="E35" s="40" t="s">
        <v>5</v>
      </c>
      <c r="F35" s="44" t="s">
        <v>76</v>
      </c>
      <c r="G35" s="42">
        <v>707421.9</v>
      </c>
      <c r="H35" s="42">
        <v>788940.2</v>
      </c>
      <c r="I35" s="37">
        <f t="shared" si="0"/>
        <v>81518.29999999993</v>
      </c>
    </row>
    <row r="36" spans="1:9" ht="27" customHeight="1" hidden="1">
      <c r="A36" s="39" t="s">
        <v>2</v>
      </c>
      <c r="B36" s="40" t="s">
        <v>4</v>
      </c>
      <c r="C36" s="40" t="s">
        <v>0</v>
      </c>
      <c r="D36" s="40" t="s">
        <v>90</v>
      </c>
      <c r="E36" s="40" t="s">
        <v>2</v>
      </c>
      <c r="F36" s="44" t="s">
        <v>77</v>
      </c>
      <c r="G36" s="42">
        <v>4632.4</v>
      </c>
      <c r="H36" s="42">
        <v>0</v>
      </c>
      <c r="I36" s="37">
        <f t="shared" si="0"/>
        <v>-4632.4</v>
      </c>
    </row>
    <row r="37" spans="1:9" ht="27" customHeight="1" hidden="1">
      <c r="A37" s="39" t="s">
        <v>2</v>
      </c>
      <c r="B37" s="40" t="s">
        <v>4</v>
      </c>
      <c r="C37" s="40" t="s">
        <v>4</v>
      </c>
      <c r="D37" s="40" t="s">
        <v>88</v>
      </c>
      <c r="E37" s="40" t="s">
        <v>95</v>
      </c>
      <c r="F37" s="44" t="s">
        <v>74</v>
      </c>
      <c r="G37" s="42">
        <v>191747.1</v>
      </c>
      <c r="H37" s="42">
        <v>195150.1</v>
      </c>
      <c r="I37" s="37">
        <f t="shared" si="0"/>
        <v>3403</v>
      </c>
    </row>
    <row r="38" spans="1:9" ht="27" customHeight="1" hidden="1">
      <c r="A38" s="39" t="s">
        <v>2</v>
      </c>
      <c r="B38" s="40" t="s">
        <v>4</v>
      </c>
      <c r="C38" s="40" t="s">
        <v>4</v>
      </c>
      <c r="D38" s="40" t="s">
        <v>89</v>
      </c>
      <c r="E38" s="40" t="s">
        <v>5</v>
      </c>
      <c r="F38" s="44" t="s">
        <v>75</v>
      </c>
      <c r="G38" s="42">
        <v>30311</v>
      </c>
      <c r="H38" s="42">
        <v>34714.4</v>
      </c>
      <c r="I38" s="37">
        <f t="shared" si="0"/>
        <v>4403.4000000000015</v>
      </c>
    </row>
    <row r="39" spans="1:9" ht="27" customHeight="1" hidden="1">
      <c r="A39" s="39" t="s">
        <v>2</v>
      </c>
      <c r="B39" s="40" t="s">
        <v>4</v>
      </c>
      <c r="C39" s="40" t="s">
        <v>4</v>
      </c>
      <c r="D39" s="40" t="s">
        <v>97</v>
      </c>
      <c r="E39" s="40" t="s">
        <v>2</v>
      </c>
      <c r="F39" s="44" t="s">
        <v>76</v>
      </c>
      <c r="G39" s="42">
        <v>2675</v>
      </c>
      <c r="H39" s="42">
        <v>779.6</v>
      </c>
      <c r="I39" s="37">
        <f t="shared" si="0"/>
        <v>-1895.4</v>
      </c>
    </row>
    <row r="40" spans="1:9" ht="27" customHeight="1" hidden="1">
      <c r="A40" s="39" t="s">
        <v>2</v>
      </c>
      <c r="B40" s="40" t="s">
        <v>4</v>
      </c>
      <c r="C40" s="40" t="s">
        <v>4</v>
      </c>
      <c r="D40" s="40" t="s">
        <v>90</v>
      </c>
      <c r="E40" s="40" t="s">
        <v>44</v>
      </c>
      <c r="F40" s="44" t="s">
        <v>77</v>
      </c>
      <c r="G40" s="42">
        <v>21617.8</v>
      </c>
      <c r="H40" s="42">
        <v>0</v>
      </c>
      <c r="I40" s="37">
        <f t="shared" si="0"/>
        <v>-21617.8</v>
      </c>
    </row>
    <row r="41" spans="1:9" ht="47.25" hidden="1">
      <c r="A41" s="39" t="s">
        <v>2</v>
      </c>
      <c r="B41" s="40" t="s">
        <v>1</v>
      </c>
      <c r="C41" s="40" t="s">
        <v>0</v>
      </c>
      <c r="D41" s="40" t="s">
        <v>97</v>
      </c>
      <c r="E41" s="40" t="s">
        <v>98</v>
      </c>
      <c r="F41" s="44" t="s">
        <v>78</v>
      </c>
      <c r="G41" s="42">
        <v>7980.2</v>
      </c>
      <c r="H41" s="42">
        <v>7547.8</v>
      </c>
      <c r="I41" s="37">
        <f t="shared" si="0"/>
        <v>-432.39999999999964</v>
      </c>
    </row>
    <row r="42" spans="1:9" ht="31.5" hidden="1">
      <c r="A42" s="39" t="s">
        <v>2</v>
      </c>
      <c r="B42" s="40" t="s">
        <v>10</v>
      </c>
      <c r="C42" s="40" t="s">
        <v>0</v>
      </c>
      <c r="D42" s="40" t="s">
        <v>97</v>
      </c>
      <c r="E42" s="40" t="s">
        <v>99</v>
      </c>
      <c r="F42" s="44" t="s">
        <v>79</v>
      </c>
      <c r="G42" s="42">
        <v>716.5</v>
      </c>
      <c r="H42" s="42">
        <v>818.1</v>
      </c>
      <c r="I42" s="37">
        <f t="shared" si="0"/>
        <v>101.60000000000002</v>
      </c>
    </row>
    <row r="43" spans="1:9" ht="47.25" hidden="1">
      <c r="A43" s="39" t="s">
        <v>2</v>
      </c>
      <c r="B43" s="40" t="s">
        <v>10</v>
      </c>
      <c r="C43" s="40" t="s">
        <v>0</v>
      </c>
      <c r="D43" s="40" t="s">
        <v>91</v>
      </c>
      <c r="E43" s="40" t="s">
        <v>100</v>
      </c>
      <c r="F43" s="44" t="s">
        <v>80</v>
      </c>
      <c r="G43" s="42">
        <v>16983.5</v>
      </c>
      <c r="H43" s="42">
        <v>28243</v>
      </c>
      <c r="I43" s="37">
        <f t="shared" si="0"/>
        <v>11259.5</v>
      </c>
    </row>
    <row r="44" spans="1:9" ht="48" hidden="1" thickBot="1">
      <c r="A44" s="45" t="s">
        <v>44</v>
      </c>
      <c r="B44" s="46" t="s">
        <v>2</v>
      </c>
      <c r="C44" s="46" t="s">
        <v>4</v>
      </c>
      <c r="D44" s="46" t="s">
        <v>88</v>
      </c>
      <c r="E44" s="46" t="s">
        <v>4</v>
      </c>
      <c r="F44" s="47" t="s">
        <v>81</v>
      </c>
      <c r="G44" s="48">
        <v>692496</v>
      </c>
      <c r="H44" s="48"/>
      <c r="I44" s="37">
        <f t="shared" si="0"/>
        <v>-692496</v>
      </c>
    </row>
    <row r="45" spans="1:8" ht="14.25" hidden="1">
      <c r="A45" s="32"/>
      <c r="B45" s="32"/>
      <c r="C45" s="32"/>
      <c r="D45" s="32"/>
      <c r="E45" s="32"/>
      <c r="F45" s="32"/>
      <c r="H45" s="49">
        <f>SUM(H7:H44)</f>
        <v>35441484.9</v>
      </c>
    </row>
    <row r="46" spans="1:6" ht="13.5" hidden="1">
      <c r="A46" s="32"/>
      <c r="B46" s="32"/>
      <c r="C46" s="32"/>
      <c r="D46" s="32"/>
      <c r="E46" s="32"/>
      <c r="F46" s="32"/>
    </row>
    <row r="47" spans="1:6" ht="13.5">
      <c r="A47" s="32"/>
      <c r="B47" s="32"/>
      <c r="C47" s="32"/>
      <c r="D47" s="32"/>
      <c r="E47" s="32"/>
      <c r="F47" s="32"/>
    </row>
    <row r="48" spans="1:6" ht="13.5">
      <c r="A48" s="32"/>
      <c r="B48" s="32"/>
      <c r="C48" s="32"/>
      <c r="D48" s="32"/>
      <c r="E48" s="32"/>
      <c r="F48" s="32"/>
    </row>
    <row r="49" spans="1:6" ht="13.5">
      <c r="A49" s="32"/>
      <c r="B49" s="32"/>
      <c r="C49" s="32"/>
      <c r="D49" s="32"/>
      <c r="E49" s="32"/>
      <c r="F49" s="32"/>
    </row>
    <row r="50" spans="1:6" ht="13.5">
      <c r="A50" s="32"/>
      <c r="B50" s="32"/>
      <c r="C50" s="32"/>
      <c r="D50" s="32"/>
      <c r="E50" s="32"/>
      <c r="F50" s="32"/>
    </row>
    <row r="51" spans="1:6" ht="13.5">
      <c r="A51" s="32"/>
      <c r="B51" s="32"/>
      <c r="C51" s="32"/>
      <c r="D51" s="32"/>
      <c r="E51" s="32"/>
      <c r="F51" s="32"/>
    </row>
    <row r="52" spans="1:6" ht="13.5">
      <c r="A52" s="32"/>
      <c r="B52" s="32"/>
      <c r="C52" s="32"/>
      <c r="D52" s="32"/>
      <c r="E52" s="32"/>
      <c r="F52" s="32"/>
    </row>
    <row r="53" spans="1:6" ht="13.5">
      <c r="A53" s="32"/>
      <c r="B53" s="32"/>
      <c r="C53" s="32"/>
      <c r="D53" s="32"/>
      <c r="E53" s="32"/>
      <c r="F53" s="32"/>
    </row>
    <row r="54" spans="1:6" ht="13.5">
      <c r="A54" s="32"/>
      <c r="B54" s="32"/>
      <c r="C54" s="32"/>
      <c r="D54" s="32"/>
      <c r="E54" s="32"/>
      <c r="F54" s="32"/>
    </row>
    <row r="55" spans="1:6" ht="13.5">
      <c r="A55" s="32"/>
      <c r="B55" s="32"/>
      <c r="C55" s="32"/>
      <c r="D55" s="32"/>
      <c r="E55" s="32"/>
      <c r="F55" s="32"/>
    </row>
    <row r="56" spans="1:6" ht="13.5">
      <c r="A56" s="32"/>
      <c r="B56" s="32"/>
      <c r="C56" s="32"/>
      <c r="D56" s="32"/>
      <c r="E56" s="32"/>
      <c r="F56" s="32"/>
    </row>
    <row r="57" spans="1:6" ht="13.5">
      <c r="A57" s="32"/>
      <c r="B57" s="32"/>
      <c r="C57" s="32"/>
      <c r="D57" s="32"/>
      <c r="E57" s="32"/>
      <c r="F57" s="32"/>
    </row>
    <row r="58" spans="1:6" ht="13.5">
      <c r="A58" s="32"/>
      <c r="B58" s="32"/>
      <c r="C58" s="32"/>
      <c r="D58" s="32"/>
      <c r="E58" s="32"/>
      <c r="F58" s="32"/>
    </row>
    <row r="59" spans="1:6" ht="13.5">
      <c r="A59" s="32"/>
      <c r="B59" s="32"/>
      <c r="C59" s="32"/>
      <c r="D59" s="32"/>
      <c r="E59" s="32"/>
      <c r="F59" s="32"/>
    </row>
    <row r="60" spans="1:6" ht="13.5">
      <c r="A60" s="32"/>
      <c r="B60" s="32"/>
      <c r="C60" s="32"/>
      <c r="D60" s="32"/>
      <c r="E60" s="32"/>
      <c r="F60" s="32"/>
    </row>
    <row r="61" spans="1:6" ht="13.5">
      <c r="A61" s="32"/>
      <c r="B61" s="32"/>
      <c r="C61" s="32"/>
      <c r="D61" s="32"/>
      <c r="E61" s="32"/>
      <c r="F61" s="32"/>
    </row>
    <row r="62" spans="1:6" ht="13.5">
      <c r="A62" s="32"/>
      <c r="B62" s="32"/>
      <c r="C62" s="32"/>
      <c r="D62" s="32"/>
      <c r="E62" s="32"/>
      <c r="F62" s="32"/>
    </row>
    <row r="63" spans="1:6" ht="13.5">
      <c r="A63" s="32"/>
      <c r="B63" s="32"/>
      <c r="C63" s="32"/>
      <c r="D63" s="32"/>
      <c r="E63" s="32"/>
      <c r="F63" s="32"/>
    </row>
    <row r="64" spans="1:6" ht="13.5">
      <c r="A64" s="32"/>
      <c r="B64" s="32"/>
      <c r="C64" s="32"/>
      <c r="D64" s="32"/>
      <c r="E64" s="32"/>
      <c r="F64" s="32"/>
    </row>
    <row r="65" spans="1:6" ht="13.5">
      <c r="A65" s="32"/>
      <c r="B65" s="32"/>
      <c r="C65" s="32"/>
      <c r="D65" s="32"/>
      <c r="E65" s="32"/>
      <c r="F65" s="32"/>
    </row>
    <row r="66" spans="1:6" ht="13.5">
      <c r="A66" s="32"/>
      <c r="B66" s="32"/>
      <c r="C66" s="32"/>
      <c r="D66" s="32"/>
      <c r="E66" s="32"/>
      <c r="F66" s="32"/>
    </row>
    <row r="67" spans="1:6" ht="13.5">
      <c r="A67" s="32"/>
      <c r="B67" s="32"/>
      <c r="C67" s="32"/>
      <c r="D67" s="32"/>
      <c r="E67" s="32"/>
      <c r="F67" s="32"/>
    </row>
    <row r="68" spans="1:6" ht="13.5">
      <c r="A68" s="32"/>
      <c r="B68" s="32"/>
      <c r="C68" s="32"/>
      <c r="D68" s="32"/>
      <c r="E68" s="32"/>
      <c r="F68" s="32"/>
    </row>
    <row r="69" spans="1:6" ht="13.5">
      <c r="A69" s="32"/>
      <c r="B69" s="32"/>
      <c r="C69" s="32"/>
      <c r="D69" s="32"/>
      <c r="E69" s="32"/>
      <c r="F69" s="32"/>
    </row>
    <row r="70" spans="1:6" ht="13.5">
      <c r="A70" s="32"/>
      <c r="B70" s="32"/>
      <c r="C70" s="32"/>
      <c r="D70" s="32"/>
      <c r="E70" s="32"/>
      <c r="F70" s="32"/>
    </row>
    <row r="71" spans="1:6" ht="13.5">
      <c r="A71" s="32"/>
      <c r="B71" s="32"/>
      <c r="C71" s="32"/>
      <c r="D71" s="32"/>
      <c r="E71" s="32"/>
      <c r="F71" s="32"/>
    </row>
    <row r="72" spans="1:6" ht="13.5">
      <c r="A72" s="32"/>
      <c r="B72" s="32"/>
      <c r="C72" s="32"/>
      <c r="D72" s="32"/>
      <c r="E72" s="32"/>
      <c r="F72" s="32"/>
    </row>
    <row r="73" spans="1:6" ht="13.5">
      <c r="A73" s="32"/>
      <c r="B73" s="32"/>
      <c r="C73" s="32"/>
      <c r="D73" s="32"/>
      <c r="E73" s="32"/>
      <c r="F73" s="32"/>
    </row>
    <row r="74" spans="1:6" ht="13.5">
      <c r="A74" s="32"/>
      <c r="B74" s="32"/>
      <c r="C74" s="32"/>
      <c r="D74" s="32"/>
      <c r="E74" s="32"/>
      <c r="F74" s="32"/>
    </row>
    <row r="75" spans="1:6" ht="13.5">
      <c r="A75" s="32"/>
      <c r="B75" s="32"/>
      <c r="C75" s="32"/>
      <c r="D75" s="32"/>
      <c r="E75" s="32"/>
      <c r="F75" s="32"/>
    </row>
    <row r="76" spans="1:6" ht="13.5">
      <c r="A76" s="32"/>
      <c r="B76" s="32"/>
      <c r="C76" s="32"/>
      <c r="D76" s="32"/>
      <c r="E76" s="32"/>
      <c r="F76" s="32"/>
    </row>
    <row r="77" spans="1:6" ht="13.5">
      <c r="A77" s="32"/>
      <c r="B77" s="32"/>
      <c r="C77" s="32"/>
      <c r="D77" s="32"/>
      <c r="E77" s="32"/>
      <c r="F77" s="32"/>
    </row>
    <row r="78" spans="1:6" ht="13.5">
      <c r="A78" s="32"/>
      <c r="B78" s="32"/>
      <c r="C78" s="32"/>
      <c r="D78" s="32"/>
      <c r="E78" s="32"/>
      <c r="F78" s="32"/>
    </row>
    <row r="79" spans="1:6" ht="13.5">
      <c r="A79" s="32"/>
      <c r="B79" s="32"/>
      <c r="C79" s="32"/>
      <c r="D79" s="32"/>
      <c r="E79" s="32"/>
      <c r="F79" s="32"/>
    </row>
    <row r="80" spans="1:6" ht="13.5">
      <c r="A80" s="32"/>
      <c r="B80" s="32"/>
      <c r="C80" s="32"/>
      <c r="D80" s="32"/>
      <c r="E80" s="32"/>
      <c r="F80" s="32"/>
    </row>
    <row r="81" spans="1:6" ht="13.5">
      <c r="A81" s="32"/>
      <c r="B81" s="32"/>
      <c r="C81" s="32"/>
      <c r="D81" s="32"/>
      <c r="E81" s="32"/>
      <c r="F81" s="32"/>
    </row>
    <row r="82" spans="1:6" ht="13.5">
      <c r="A82" s="32"/>
      <c r="B82" s="32"/>
      <c r="C82" s="32"/>
      <c r="D82" s="32"/>
      <c r="E82" s="32"/>
      <c r="F82" s="32"/>
    </row>
    <row r="83" spans="1:6" ht="13.5">
      <c r="A83" s="32"/>
      <c r="B83" s="32"/>
      <c r="C83" s="32"/>
      <c r="D83" s="32"/>
      <c r="E83" s="32"/>
      <c r="F83" s="32"/>
    </row>
  </sheetData>
  <sheetProtection/>
  <mergeCells count="8">
    <mergeCell ref="A1:I1"/>
    <mergeCell ref="A2:I2"/>
    <mergeCell ref="A3:I3"/>
    <mergeCell ref="A5:A6"/>
    <mergeCell ref="B5:B6"/>
    <mergeCell ref="C5:C6"/>
    <mergeCell ref="D5:D6"/>
    <mergeCell ref="E5:E6"/>
  </mergeCells>
  <printOptions/>
  <pageMargins left="0.39" right="0.14" top="0.34" bottom="0.46" header="0.52" footer="0.14"/>
  <pageSetup horizontalDpi="600" verticalDpi="600" orientation="portrait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54"/>
  <sheetViews>
    <sheetView view="pageBreakPreview" zoomScale="112" zoomScaleSheetLayoutView="112" zoomScalePageLayoutView="0" workbookViewId="0" topLeftCell="A1">
      <selection activeCell="B11" sqref="B11"/>
    </sheetView>
  </sheetViews>
  <sheetFormatPr defaultColWidth="9.140625" defaultRowHeight="12.75"/>
  <cols>
    <col min="1" max="1" width="4.00390625" style="1" customWidth="1"/>
    <col min="2" max="2" width="76.7109375" style="1" customWidth="1"/>
    <col min="3" max="3" width="17.57421875" style="1" customWidth="1"/>
    <col min="4" max="4" width="14.28125" style="1" hidden="1" customWidth="1"/>
    <col min="5" max="5" width="27.28125" style="1" hidden="1" customWidth="1"/>
    <col min="6" max="6" width="14.7109375" style="1" customWidth="1"/>
    <col min="7" max="7" width="9.140625" style="1" customWidth="1"/>
    <col min="8" max="8" width="10.57421875" style="1" bestFit="1" customWidth="1"/>
    <col min="9" max="16384" width="9.140625" style="1" customWidth="1"/>
  </cols>
  <sheetData>
    <row r="1" spans="1:3" s="60" customFormat="1" ht="20.25">
      <c r="A1" s="113" t="s">
        <v>46</v>
      </c>
      <c r="B1" s="113"/>
      <c r="C1" s="113"/>
    </row>
    <row r="2" spans="1:3" s="60" customFormat="1" ht="52.5" customHeight="1">
      <c r="A2" s="114" t="s">
        <v>199</v>
      </c>
      <c r="B2" s="114"/>
      <c r="C2" s="114"/>
    </row>
    <row r="3" spans="1:3" s="60" customFormat="1" ht="21" customHeight="1">
      <c r="A3" s="115" t="s">
        <v>47</v>
      </c>
      <c r="B3" s="115"/>
      <c r="C3" s="115"/>
    </row>
    <row r="4" spans="1:3" s="60" customFormat="1" ht="15">
      <c r="A4" s="61"/>
      <c r="B4" s="61"/>
      <c r="C4" s="61"/>
    </row>
    <row r="5" spans="1:3" s="60" customFormat="1" ht="16.5" thickBot="1">
      <c r="A5" s="14"/>
      <c r="B5" s="116" t="s">
        <v>48</v>
      </c>
      <c r="C5" s="117"/>
    </row>
    <row r="6" spans="1:3" s="60" customFormat="1" ht="30.75" customHeight="1">
      <c r="A6" s="65" t="s">
        <v>20</v>
      </c>
      <c r="B6" s="66" t="s">
        <v>49</v>
      </c>
      <c r="C6" s="67" t="s">
        <v>105</v>
      </c>
    </row>
    <row r="7" spans="1:3" s="60" customFormat="1" ht="26.25" customHeight="1">
      <c r="A7" s="78"/>
      <c r="B7" s="64" t="s">
        <v>106</v>
      </c>
      <c r="C7" s="79">
        <f>SUM(C8:C18)</f>
        <v>9073606</v>
      </c>
    </row>
    <row r="8" spans="1:8" ht="35.25" customHeight="1">
      <c r="A8" s="6">
        <v>1</v>
      </c>
      <c r="B8" s="62" t="s">
        <v>107</v>
      </c>
      <c r="C8" s="82">
        <v>1073552.5</v>
      </c>
      <c r="D8" s="3" t="e">
        <f>+#REF!-C8</f>
        <v>#REF!</v>
      </c>
      <c r="E8" s="86"/>
      <c r="H8" s="60"/>
    </row>
    <row r="9" spans="1:8" ht="47.25">
      <c r="A9" s="6">
        <v>2</v>
      </c>
      <c r="B9" s="62" t="s">
        <v>110</v>
      </c>
      <c r="C9" s="82">
        <v>9270</v>
      </c>
      <c r="D9" s="3" t="e">
        <f>+#REF!-C9</f>
        <v>#REF!</v>
      </c>
      <c r="E9" s="86"/>
      <c r="F9" s="59"/>
      <c r="H9" s="60"/>
    </row>
    <row r="10" spans="1:8" ht="36" customHeight="1">
      <c r="A10" s="6">
        <v>3</v>
      </c>
      <c r="B10" s="62" t="s">
        <v>108</v>
      </c>
      <c r="C10" s="82">
        <v>3284000</v>
      </c>
      <c r="D10" s="3" t="e">
        <f>+#REF!-C10</f>
        <v>#REF!</v>
      </c>
      <c r="E10" s="86"/>
      <c r="H10" s="60"/>
    </row>
    <row r="11" spans="1:8" ht="36" customHeight="1">
      <c r="A11" s="6">
        <v>4</v>
      </c>
      <c r="B11" s="62" t="s">
        <v>126</v>
      </c>
      <c r="C11" s="82">
        <v>600000</v>
      </c>
      <c r="D11" s="3" t="e">
        <f>+#REF!-C11</f>
        <v>#REF!</v>
      </c>
      <c r="E11" s="86"/>
      <c r="H11" s="60"/>
    </row>
    <row r="12" spans="1:8" ht="36" customHeight="1">
      <c r="A12" s="6">
        <v>5</v>
      </c>
      <c r="B12" s="62" t="s">
        <v>109</v>
      </c>
      <c r="C12" s="82">
        <v>628315.6</v>
      </c>
      <c r="D12" s="3" t="e">
        <f>+#REF!-C12</f>
        <v>#REF!</v>
      </c>
      <c r="E12" s="86"/>
      <c r="H12" s="60"/>
    </row>
    <row r="13" spans="1:5" ht="34.5" customHeight="1">
      <c r="A13" s="6">
        <v>6</v>
      </c>
      <c r="B13" s="62" t="s">
        <v>111</v>
      </c>
      <c r="C13" s="82">
        <v>2229951.6</v>
      </c>
      <c r="D13" s="3" t="e">
        <f>+#REF!-C13</f>
        <v>#REF!</v>
      </c>
      <c r="E13" s="86"/>
    </row>
    <row r="14" spans="1:5" ht="36" customHeight="1">
      <c r="A14" s="6">
        <v>7</v>
      </c>
      <c r="B14" s="62" t="s">
        <v>112</v>
      </c>
      <c r="C14" s="82">
        <v>295649.8</v>
      </c>
      <c r="D14" s="3" t="e">
        <f>+#REF!-C14</f>
        <v>#REF!</v>
      </c>
      <c r="E14" s="86"/>
    </row>
    <row r="15" spans="1:5" ht="36" customHeight="1">
      <c r="A15" s="6">
        <v>8</v>
      </c>
      <c r="B15" s="62" t="s">
        <v>6</v>
      </c>
      <c r="C15" s="82">
        <v>302564</v>
      </c>
      <c r="D15" s="3" t="e">
        <f>+#REF!-C15</f>
        <v>#REF!</v>
      </c>
      <c r="E15" s="86"/>
    </row>
    <row r="16" spans="1:5" ht="34.5" customHeight="1">
      <c r="A16" s="6">
        <v>9</v>
      </c>
      <c r="B16" s="62" t="s">
        <v>3</v>
      </c>
      <c r="C16" s="82">
        <v>455271.3</v>
      </c>
      <c r="D16" s="3" t="e">
        <f>+#REF!-C16</f>
        <v>#REF!</v>
      </c>
      <c r="E16" s="86"/>
    </row>
    <row r="17" spans="1:5" ht="69.75" customHeight="1">
      <c r="A17" s="6">
        <v>10</v>
      </c>
      <c r="B17" s="62" t="s">
        <v>113</v>
      </c>
      <c r="C17" s="82">
        <v>62070</v>
      </c>
      <c r="D17" s="3" t="e">
        <f>+#REF!-C17</f>
        <v>#REF!</v>
      </c>
      <c r="E17" s="83" t="s">
        <v>121</v>
      </c>
    </row>
    <row r="18" spans="1:5" ht="39" customHeight="1">
      <c r="A18" s="6">
        <v>11</v>
      </c>
      <c r="B18" s="62" t="s">
        <v>114</v>
      </c>
      <c r="C18" s="82">
        <v>132961.2</v>
      </c>
      <c r="D18" s="3" t="e">
        <f>+#REF!-C18</f>
        <v>#REF!</v>
      </c>
      <c r="E18" s="83"/>
    </row>
    <row r="19" spans="1:28" s="2" customFormat="1" ht="33" customHeight="1">
      <c r="A19" s="118"/>
      <c r="B19" s="118"/>
      <c r="C19" s="14"/>
      <c r="D19" s="14"/>
      <c r="E19" s="15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</row>
    <row r="20" spans="1:28" s="2" customFormat="1" ht="36" customHeight="1">
      <c r="A20" s="119"/>
      <c r="B20" s="119"/>
      <c r="C20" s="14"/>
      <c r="D20" s="14"/>
      <c r="E20" s="17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</row>
    <row r="21" spans="1:28" s="2" customFormat="1" ht="4.5" customHeight="1">
      <c r="A21" s="18"/>
      <c r="B21" s="18"/>
      <c r="C21" s="14"/>
      <c r="D21" s="14"/>
      <c r="E21" s="17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</row>
    <row r="22" spans="1:28" s="2" customFormat="1" ht="15">
      <c r="A22" s="19"/>
      <c r="B22" s="19"/>
      <c r="C22" s="14"/>
      <c r="D22" s="14"/>
      <c r="E22" s="17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</row>
    <row r="23" spans="1:28" s="2" customFormat="1" ht="15">
      <c r="A23" s="21"/>
      <c r="B23" s="14"/>
      <c r="C23" s="14"/>
      <c r="D23" s="14"/>
      <c r="E23" s="17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</row>
    <row r="24" spans="1:28" s="2" customFormat="1" ht="15">
      <c r="A24" s="19"/>
      <c r="B24" s="14"/>
      <c r="C24" s="14"/>
      <c r="D24" s="14"/>
      <c r="E24" s="23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</row>
    <row r="25" spans="1:28" ht="12.75">
      <c r="A25" s="2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</row>
    <row r="26" spans="1:28" ht="12.7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</row>
    <row r="27" spans="1:28" ht="12.7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</row>
    <row r="28" spans="1:28" ht="12.7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</row>
    <row r="29" spans="1:28" ht="12.7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</row>
    <row r="30" spans="1:28" ht="12.7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</row>
    <row r="31" spans="1:28" ht="12.7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</row>
    <row r="32" spans="1:28" ht="12.7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</row>
    <row r="33" spans="1:28" ht="12.7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</row>
    <row r="34" spans="1:28" ht="12.7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</row>
    <row r="35" spans="1:28" ht="12.7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</row>
    <row r="36" spans="1:28" ht="12.7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</row>
    <row r="37" spans="1:28" ht="12.7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</row>
    <row r="38" spans="1:28" ht="12.7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</row>
    <row r="39" spans="1:28" ht="12.7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</row>
    <row r="40" spans="1:28" ht="12.7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</row>
    <row r="41" spans="1:28" ht="12.7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</row>
    <row r="42" spans="1:28" ht="12.7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</row>
    <row r="43" spans="1:28" ht="12.7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</row>
    <row r="44" spans="1:28" ht="12.7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</row>
    <row r="45" spans="1:28" ht="12.7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</row>
    <row r="46" spans="1:28" ht="12.7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</row>
    <row r="47" spans="1:28" ht="12.7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</row>
    <row r="48" spans="1:28" ht="12.7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</row>
    <row r="49" spans="1:28" ht="12.7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</row>
    <row r="50" spans="1:28" ht="12.7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</row>
    <row r="51" spans="1:28" ht="12.7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</row>
    <row r="52" spans="1:28" ht="12.7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</row>
    <row r="53" spans="1:28" ht="12.7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</row>
    <row r="54" spans="1:28" ht="12.7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</row>
  </sheetData>
  <sheetProtection/>
  <mergeCells count="6">
    <mergeCell ref="A1:C1"/>
    <mergeCell ref="A2:C2"/>
    <mergeCell ref="A3:C3"/>
    <mergeCell ref="B5:C5"/>
    <mergeCell ref="A19:B19"/>
    <mergeCell ref="A20:B20"/>
  </mergeCells>
  <printOptions/>
  <pageMargins left="0.58" right="0.2" top="0.58" bottom="1" header="0.25" footer="0.5"/>
  <pageSetup horizontalDpi="300" verticalDpi="300" orientation="portrait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54"/>
  <sheetViews>
    <sheetView view="pageBreakPreview" zoomScale="112" zoomScaleSheetLayoutView="112" zoomScalePageLayoutView="0" workbookViewId="0" topLeftCell="B4">
      <selection activeCell="H17" sqref="H17"/>
    </sheetView>
  </sheetViews>
  <sheetFormatPr defaultColWidth="9.140625" defaultRowHeight="12.75"/>
  <cols>
    <col min="1" max="1" width="4.00390625" style="1" customWidth="1"/>
    <col min="2" max="2" width="76.7109375" style="1" customWidth="1"/>
    <col min="3" max="3" width="17.57421875" style="1" customWidth="1"/>
    <col min="4" max="4" width="14.28125" style="1" hidden="1" customWidth="1"/>
    <col min="5" max="5" width="27.28125" style="1" hidden="1" customWidth="1"/>
    <col min="6" max="6" width="14.7109375" style="1" customWidth="1"/>
    <col min="7" max="7" width="9.140625" style="1" customWidth="1"/>
    <col min="8" max="8" width="10.57421875" style="1" bestFit="1" customWidth="1"/>
    <col min="9" max="16384" width="9.140625" style="1" customWidth="1"/>
  </cols>
  <sheetData>
    <row r="1" spans="1:3" s="60" customFormat="1" ht="20.25">
      <c r="A1" s="113" t="s">
        <v>46</v>
      </c>
      <c r="B1" s="113"/>
      <c r="C1" s="113"/>
    </row>
    <row r="2" spans="1:3" s="60" customFormat="1" ht="52.5" customHeight="1">
      <c r="A2" s="114" t="s">
        <v>192</v>
      </c>
      <c r="B2" s="114"/>
      <c r="C2" s="114"/>
    </row>
    <row r="3" spans="1:3" s="60" customFormat="1" ht="21" customHeight="1">
      <c r="A3" s="115" t="s">
        <v>47</v>
      </c>
      <c r="B3" s="115"/>
      <c r="C3" s="115"/>
    </row>
    <row r="4" spans="1:3" s="60" customFormat="1" ht="15">
      <c r="A4" s="61"/>
      <c r="B4" s="61"/>
      <c r="C4" s="61"/>
    </row>
    <row r="5" spans="1:3" s="60" customFormat="1" ht="16.5" thickBot="1">
      <c r="A5" s="14"/>
      <c r="B5" s="116" t="s">
        <v>48</v>
      </c>
      <c r="C5" s="117"/>
    </row>
    <row r="6" spans="1:3" s="60" customFormat="1" ht="30.75" customHeight="1">
      <c r="A6" s="65" t="s">
        <v>20</v>
      </c>
      <c r="B6" s="66" t="s">
        <v>49</v>
      </c>
      <c r="C6" s="67" t="s">
        <v>105</v>
      </c>
    </row>
    <row r="7" spans="1:3" s="60" customFormat="1" ht="26.25" customHeight="1">
      <c r="A7" s="78"/>
      <c r="B7" s="64" t="s">
        <v>106</v>
      </c>
      <c r="C7" s="79">
        <f>SUM(C8:C18)</f>
        <v>9034352.879999999</v>
      </c>
    </row>
    <row r="8" spans="1:8" ht="35.25" customHeight="1">
      <c r="A8" s="6">
        <v>1</v>
      </c>
      <c r="B8" s="62" t="s">
        <v>107</v>
      </c>
      <c r="C8" s="82">
        <v>1073552.5</v>
      </c>
      <c r="D8" s="3" t="e">
        <f>+#REF!-C8</f>
        <v>#REF!</v>
      </c>
      <c r="E8" s="86"/>
      <c r="H8" s="60"/>
    </row>
    <row r="9" spans="1:8" ht="47.25">
      <c r="A9" s="6">
        <v>2</v>
      </c>
      <c r="B9" s="62" t="s">
        <v>110</v>
      </c>
      <c r="C9" s="82">
        <v>9420</v>
      </c>
      <c r="D9" s="3" t="e">
        <f>+#REF!-C9</f>
        <v>#REF!</v>
      </c>
      <c r="E9" s="86"/>
      <c r="F9" s="59"/>
      <c r="H9" s="60"/>
    </row>
    <row r="10" spans="1:8" ht="36" customHeight="1">
      <c r="A10" s="6">
        <v>3</v>
      </c>
      <c r="B10" s="62" t="s">
        <v>108</v>
      </c>
      <c r="C10" s="82">
        <v>3284000</v>
      </c>
      <c r="D10" s="3" t="e">
        <f>+#REF!-C10</f>
        <v>#REF!</v>
      </c>
      <c r="E10" s="86"/>
      <c r="H10" s="60"/>
    </row>
    <row r="11" spans="1:8" ht="36" customHeight="1">
      <c r="A11" s="6">
        <v>4</v>
      </c>
      <c r="B11" s="62" t="s">
        <v>126</v>
      </c>
      <c r="C11" s="82">
        <v>600000</v>
      </c>
      <c r="D11" s="3" t="e">
        <f>+#REF!-C11</f>
        <v>#REF!</v>
      </c>
      <c r="E11" s="86"/>
      <c r="H11" s="60"/>
    </row>
    <row r="12" spans="1:8" ht="36" customHeight="1">
      <c r="A12" s="6">
        <v>5</v>
      </c>
      <c r="B12" s="62" t="s">
        <v>109</v>
      </c>
      <c r="C12" s="82">
        <v>602201.9</v>
      </c>
      <c r="D12" s="3" t="e">
        <f>+#REF!-C12</f>
        <v>#REF!</v>
      </c>
      <c r="E12" s="86"/>
      <c r="H12" s="60"/>
    </row>
    <row r="13" spans="1:5" ht="34.5" customHeight="1">
      <c r="A13" s="6">
        <v>6</v>
      </c>
      <c r="B13" s="62" t="s">
        <v>111</v>
      </c>
      <c r="C13" s="82">
        <v>2229951.6</v>
      </c>
      <c r="D13" s="3" t="e">
        <f>+#REF!-C13</f>
        <v>#REF!</v>
      </c>
      <c r="E13" s="86"/>
    </row>
    <row r="14" spans="1:5" ht="36" customHeight="1">
      <c r="A14" s="6">
        <v>7</v>
      </c>
      <c r="B14" s="62" t="s">
        <v>112</v>
      </c>
      <c r="C14" s="82">
        <v>291962.94</v>
      </c>
      <c r="D14" s="3" t="e">
        <f>+#REF!-C14</f>
        <v>#REF!</v>
      </c>
      <c r="E14" s="86"/>
    </row>
    <row r="15" spans="1:5" ht="36" customHeight="1">
      <c r="A15" s="6">
        <v>8</v>
      </c>
      <c r="B15" s="62" t="s">
        <v>6</v>
      </c>
      <c r="C15" s="82">
        <v>302409.3</v>
      </c>
      <c r="D15" s="3" t="e">
        <f>+#REF!-C15</f>
        <v>#REF!</v>
      </c>
      <c r="E15" s="86"/>
    </row>
    <row r="16" spans="1:5" ht="34.5" customHeight="1">
      <c r="A16" s="6">
        <v>9</v>
      </c>
      <c r="B16" s="62" t="s">
        <v>3</v>
      </c>
      <c r="C16" s="82">
        <v>435900.1</v>
      </c>
      <c r="D16" s="3" t="e">
        <f>+#REF!-C16</f>
        <v>#REF!</v>
      </c>
      <c r="E16" s="86"/>
    </row>
    <row r="17" spans="1:5" ht="69.75" customHeight="1">
      <c r="A17" s="6">
        <v>10</v>
      </c>
      <c r="B17" s="62" t="s">
        <v>113</v>
      </c>
      <c r="C17" s="82">
        <f>62595.84</f>
        <v>62595.84</v>
      </c>
      <c r="D17" s="3" t="e">
        <f>+#REF!-C17</f>
        <v>#REF!</v>
      </c>
      <c r="E17" s="83" t="s">
        <v>121</v>
      </c>
    </row>
    <row r="18" spans="1:5" ht="39" customHeight="1">
      <c r="A18" s="6">
        <v>11</v>
      </c>
      <c r="B18" s="62" t="s">
        <v>114</v>
      </c>
      <c r="C18" s="82">
        <v>142358.7</v>
      </c>
      <c r="D18" s="3" t="e">
        <f>+#REF!-C18</f>
        <v>#REF!</v>
      </c>
      <c r="E18" s="83"/>
    </row>
    <row r="19" spans="1:28" s="2" customFormat="1" ht="33" customHeight="1">
      <c r="A19" s="118"/>
      <c r="B19" s="118"/>
      <c r="C19" s="14"/>
      <c r="D19" s="14"/>
      <c r="E19" s="15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</row>
    <row r="20" spans="1:28" s="2" customFormat="1" ht="36" customHeight="1">
      <c r="A20" s="119"/>
      <c r="B20" s="119"/>
      <c r="C20" s="14"/>
      <c r="D20" s="14"/>
      <c r="E20" s="17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</row>
    <row r="21" spans="1:28" s="2" customFormat="1" ht="4.5" customHeight="1">
      <c r="A21" s="18"/>
      <c r="B21" s="18"/>
      <c r="C21" s="14"/>
      <c r="D21" s="14"/>
      <c r="E21" s="17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</row>
    <row r="22" spans="1:28" s="2" customFormat="1" ht="15">
      <c r="A22" s="19"/>
      <c r="B22" s="19"/>
      <c r="C22" s="14"/>
      <c r="D22" s="14"/>
      <c r="E22" s="17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</row>
    <row r="23" spans="1:28" s="2" customFormat="1" ht="15">
      <c r="A23" s="21"/>
      <c r="B23" s="14"/>
      <c r="C23" s="14"/>
      <c r="D23" s="14"/>
      <c r="E23" s="17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</row>
    <row r="24" spans="1:28" s="2" customFormat="1" ht="15">
      <c r="A24" s="19"/>
      <c r="B24" s="14"/>
      <c r="C24" s="14"/>
      <c r="D24" s="14"/>
      <c r="E24" s="23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</row>
    <row r="25" spans="1:28" ht="12.75">
      <c r="A25" s="2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</row>
    <row r="26" spans="1:28" ht="12.7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</row>
    <row r="27" spans="1:28" ht="12.7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</row>
    <row r="28" spans="1:28" ht="12.7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</row>
    <row r="29" spans="1:28" ht="12.7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</row>
    <row r="30" spans="1:28" ht="12.7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</row>
    <row r="31" spans="1:28" ht="12.7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</row>
    <row r="32" spans="1:28" ht="12.7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</row>
    <row r="33" spans="1:28" ht="12.7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</row>
    <row r="34" spans="1:28" ht="12.7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</row>
    <row r="35" spans="1:28" ht="12.7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</row>
    <row r="36" spans="1:28" ht="12.7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</row>
    <row r="37" spans="1:28" ht="12.7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</row>
    <row r="38" spans="1:28" ht="12.7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</row>
    <row r="39" spans="1:28" ht="12.7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</row>
    <row r="40" spans="1:28" ht="12.7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</row>
    <row r="41" spans="1:28" ht="12.7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</row>
    <row r="42" spans="1:28" ht="12.7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</row>
    <row r="43" spans="1:28" ht="12.7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</row>
    <row r="44" spans="1:28" ht="12.7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</row>
    <row r="45" spans="1:28" ht="12.7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</row>
    <row r="46" spans="1:28" ht="12.7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</row>
    <row r="47" spans="1:28" ht="12.7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</row>
    <row r="48" spans="1:28" ht="12.7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</row>
    <row r="49" spans="1:28" ht="12.7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</row>
    <row r="50" spans="1:28" ht="12.7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</row>
    <row r="51" spans="1:28" ht="12.7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</row>
    <row r="52" spans="1:28" ht="12.7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</row>
    <row r="53" spans="1:28" ht="12.7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</row>
    <row r="54" spans="1:28" ht="12.7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</row>
  </sheetData>
  <sheetProtection/>
  <mergeCells count="6">
    <mergeCell ref="A1:C1"/>
    <mergeCell ref="A2:C2"/>
    <mergeCell ref="A3:C3"/>
    <mergeCell ref="B5:C5"/>
    <mergeCell ref="A19:B19"/>
    <mergeCell ref="A20:B20"/>
  </mergeCells>
  <printOptions/>
  <pageMargins left="0.58" right="0.2" top="0.58" bottom="1" header="0.25" footer="0.5"/>
  <pageSetup horizontalDpi="300" verticalDpi="300" orientation="portrait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Q38"/>
  <sheetViews>
    <sheetView tabSelected="1" view="pageBreakPreview" zoomScale="107" zoomScaleSheetLayoutView="107" zoomScalePageLayoutView="0" workbookViewId="0" topLeftCell="A1">
      <selection activeCell="L15" sqref="L15"/>
    </sheetView>
  </sheetViews>
  <sheetFormatPr defaultColWidth="9.140625" defaultRowHeight="12.75"/>
  <cols>
    <col min="1" max="1" width="4.00390625" style="0" customWidth="1"/>
    <col min="2" max="2" width="5.28125" style="0" customWidth="1"/>
    <col min="3" max="5" width="3.8515625" style="0" hidden="1" customWidth="1"/>
    <col min="6" max="7" width="6.7109375" style="0" hidden="1" customWidth="1"/>
    <col min="8" max="8" width="102.00390625" style="0" customWidth="1"/>
    <col min="9" max="9" width="18.8515625" style="93" customWidth="1"/>
    <col min="11" max="11" width="12.57421875" style="0" bestFit="1" customWidth="1"/>
    <col min="12" max="12" width="14.7109375" style="0" bestFit="1" customWidth="1"/>
  </cols>
  <sheetData>
    <row r="1" spans="2:9" s="29" customFormat="1" ht="20.25">
      <c r="B1" s="120" t="s">
        <v>46</v>
      </c>
      <c r="C1" s="120"/>
      <c r="D1" s="120"/>
      <c r="E1" s="120"/>
      <c r="F1" s="120"/>
      <c r="G1" s="120"/>
      <c r="H1" s="120"/>
      <c r="I1" s="120"/>
    </row>
    <row r="2" spans="2:9" s="29" customFormat="1" ht="18.75" customHeight="1">
      <c r="B2" s="121" t="s">
        <v>200</v>
      </c>
      <c r="C2" s="121"/>
      <c r="D2" s="121"/>
      <c r="E2" s="121"/>
      <c r="F2" s="121"/>
      <c r="G2" s="121"/>
      <c r="H2" s="121"/>
      <c r="I2" s="121"/>
    </row>
    <row r="3" spans="2:9" s="29" customFormat="1" ht="16.5" customHeight="1">
      <c r="B3" s="122" t="s">
        <v>47</v>
      </c>
      <c r="C3" s="122"/>
      <c r="D3" s="122"/>
      <c r="E3" s="122"/>
      <c r="F3" s="122"/>
      <c r="G3" s="122"/>
      <c r="H3" s="122"/>
      <c r="I3" s="122"/>
    </row>
    <row r="4" ht="7.5" customHeight="1" thickBot="1"/>
    <row r="5" spans="2:9" s="13" customFormat="1" ht="22.5" customHeight="1">
      <c r="B5" s="34" t="s">
        <v>20</v>
      </c>
      <c r="C5" s="54" t="s">
        <v>18</v>
      </c>
      <c r="D5" s="54" t="s">
        <v>17</v>
      </c>
      <c r="E5" s="54" t="s">
        <v>16</v>
      </c>
      <c r="F5" s="54" t="s">
        <v>15</v>
      </c>
      <c r="G5" s="54" t="s">
        <v>137</v>
      </c>
      <c r="H5" s="34" t="s">
        <v>49</v>
      </c>
      <c r="I5" s="94" t="s">
        <v>105</v>
      </c>
    </row>
    <row r="6" spans="2:9" ht="21" customHeight="1">
      <c r="B6" s="102"/>
      <c r="C6" s="103"/>
      <c r="D6" s="103"/>
      <c r="E6" s="103"/>
      <c r="F6" s="103"/>
      <c r="G6" s="103"/>
      <c r="H6" s="104" t="s">
        <v>50</v>
      </c>
      <c r="I6" s="95">
        <f>SUM(I7:I32)</f>
        <v>36015459.70000001</v>
      </c>
    </row>
    <row r="7" spans="2:9" ht="23.25" customHeight="1">
      <c r="B7" s="50">
        <v>1</v>
      </c>
      <c r="C7" s="51" t="s">
        <v>0</v>
      </c>
      <c r="D7" s="51" t="s">
        <v>22</v>
      </c>
      <c r="E7" s="51" t="s">
        <v>0</v>
      </c>
      <c r="F7" s="51"/>
      <c r="G7" s="51"/>
      <c r="H7" s="75" t="s">
        <v>115</v>
      </c>
      <c r="I7" s="96">
        <v>95245.7</v>
      </c>
    </row>
    <row r="8" spans="2:12" s="11" customFormat="1" ht="36" customHeight="1">
      <c r="B8" s="50">
        <v>2</v>
      </c>
      <c r="C8" s="51" t="s">
        <v>7</v>
      </c>
      <c r="D8" s="51" t="s">
        <v>1</v>
      </c>
      <c r="E8" s="51" t="s">
        <v>0</v>
      </c>
      <c r="F8" s="51" t="s">
        <v>134</v>
      </c>
      <c r="G8" s="51" t="s">
        <v>139</v>
      </c>
      <c r="H8" s="75" t="s">
        <v>51</v>
      </c>
      <c r="I8" s="96">
        <v>843449.6</v>
      </c>
      <c r="L8" s="105">
        <f>I6-I7-I31</f>
        <v>35558498.50000001</v>
      </c>
    </row>
    <row r="9" spans="2:9" s="11" customFormat="1" ht="36" customHeight="1">
      <c r="B9" s="50">
        <v>3</v>
      </c>
      <c r="C9" s="51" t="s">
        <v>7</v>
      </c>
      <c r="D9" s="51" t="s">
        <v>1</v>
      </c>
      <c r="E9" s="51" t="s">
        <v>0</v>
      </c>
      <c r="F9" s="51" t="s">
        <v>134</v>
      </c>
      <c r="G9" s="51" t="s">
        <v>140</v>
      </c>
      <c r="H9" s="75" t="s">
        <v>176</v>
      </c>
      <c r="I9" s="96">
        <v>520450.7</v>
      </c>
    </row>
    <row r="10" spans="2:9" s="11" customFormat="1" ht="36" customHeight="1">
      <c r="B10" s="50">
        <v>4</v>
      </c>
      <c r="C10" s="51" t="s">
        <v>7</v>
      </c>
      <c r="D10" s="51" t="s">
        <v>1</v>
      </c>
      <c r="E10" s="51" t="s">
        <v>0</v>
      </c>
      <c r="F10" s="51" t="s">
        <v>134</v>
      </c>
      <c r="G10" s="51" t="s">
        <v>141</v>
      </c>
      <c r="H10" s="75" t="s">
        <v>194</v>
      </c>
      <c r="I10" s="96">
        <v>5165953.6</v>
      </c>
    </row>
    <row r="11" spans="2:9" s="11" customFormat="1" ht="36" customHeight="1">
      <c r="B11" s="50">
        <v>5</v>
      </c>
      <c r="C11" s="51"/>
      <c r="D11" s="51"/>
      <c r="E11" s="51"/>
      <c r="F11" s="51" t="s">
        <v>134</v>
      </c>
      <c r="G11" s="51" t="s">
        <v>142</v>
      </c>
      <c r="H11" s="75" t="s">
        <v>178</v>
      </c>
      <c r="I11" s="96">
        <v>731130</v>
      </c>
    </row>
    <row r="12" spans="2:12" s="11" customFormat="1" ht="36" customHeight="1">
      <c r="B12" s="50">
        <v>6</v>
      </c>
      <c r="C12" s="51" t="s">
        <v>7</v>
      </c>
      <c r="D12" s="51" t="s">
        <v>1</v>
      </c>
      <c r="E12" s="51" t="s">
        <v>1</v>
      </c>
      <c r="F12" s="51" t="s">
        <v>134</v>
      </c>
      <c r="G12" s="51" t="s">
        <v>143</v>
      </c>
      <c r="H12" s="75" t="s">
        <v>164</v>
      </c>
      <c r="I12" s="96">
        <v>2787732</v>
      </c>
      <c r="L12" s="11">
        <v>100776765.5</v>
      </c>
    </row>
    <row r="13" spans="2:17" s="11" customFormat="1" ht="36" customHeight="1">
      <c r="B13" s="50">
        <v>7</v>
      </c>
      <c r="C13" s="51" t="s">
        <v>7</v>
      </c>
      <c r="D13" s="51" t="s">
        <v>1</v>
      </c>
      <c r="E13" s="51" t="s">
        <v>1</v>
      </c>
      <c r="F13" s="51" t="s">
        <v>134</v>
      </c>
      <c r="G13" s="51" t="s">
        <v>144</v>
      </c>
      <c r="H13" s="75" t="s">
        <v>54</v>
      </c>
      <c r="I13" s="96">
        <v>0</v>
      </c>
      <c r="L13" s="11">
        <v>92420288.7</v>
      </c>
      <c r="Q13" s="10"/>
    </row>
    <row r="14" spans="2:12" s="11" customFormat="1" ht="36" customHeight="1">
      <c r="B14" s="50">
        <v>8</v>
      </c>
      <c r="C14" s="51" t="s">
        <v>7</v>
      </c>
      <c r="D14" s="51" t="s">
        <v>1</v>
      </c>
      <c r="E14" s="51" t="s">
        <v>1</v>
      </c>
      <c r="F14" s="51" t="s">
        <v>134</v>
      </c>
      <c r="G14" s="51" t="s">
        <v>144</v>
      </c>
      <c r="H14" s="75" t="s">
        <v>179</v>
      </c>
      <c r="I14" s="96">
        <v>341705</v>
      </c>
      <c r="L14" s="11">
        <f>+L12-L13</f>
        <v>8356476.799999997</v>
      </c>
    </row>
    <row r="15" spans="2:9" s="11" customFormat="1" ht="36" customHeight="1">
      <c r="B15" s="50">
        <v>9</v>
      </c>
      <c r="C15" s="51" t="s">
        <v>7</v>
      </c>
      <c r="D15" s="51" t="s">
        <v>1</v>
      </c>
      <c r="E15" s="51" t="s">
        <v>1</v>
      </c>
      <c r="F15" s="51" t="s">
        <v>134</v>
      </c>
      <c r="G15" s="51" t="s">
        <v>145</v>
      </c>
      <c r="H15" s="75" t="s">
        <v>193</v>
      </c>
      <c r="I15" s="96">
        <v>491757.8</v>
      </c>
    </row>
    <row r="16" spans="2:9" s="11" customFormat="1" ht="36" customHeight="1">
      <c r="B16" s="50">
        <v>10</v>
      </c>
      <c r="C16" s="51" t="s">
        <v>7</v>
      </c>
      <c r="D16" s="51" t="s">
        <v>1</v>
      </c>
      <c r="E16" s="51" t="s">
        <v>1</v>
      </c>
      <c r="F16" s="51" t="s">
        <v>134</v>
      </c>
      <c r="G16" s="51" t="s">
        <v>159</v>
      </c>
      <c r="H16" s="75" t="s">
        <v>180</v>
      </c>
      <c r="I16" s="96">
        <v>0</v>
      </c>
    </row>
    <row r="17" spans="2:9" s="11" customFormat="1" ht="36" customHeight="1">
      <c r="B17" s="50">
        <v>11</v>
      </c>
      <c r="C17" s="51" t="s">
        <v>1</v>
      </c>
      <c r="D17" s="51" t="s">
        <v>0</v>
      </c>
      <c r="E17" s="51" t="s">
        <v>0</v>
      </c>
      <c r="F17" s="51" t="s">
        <v>146</v>
      </c>
      <c r="G17" s="51" t="s">
        <v>144</v>
      </c>
      <c r="H17" s="75" t="s">
        <v>181</v>
      </c>
      <c r="I17" s="96">
        <v>1133848.8</v>
      </c>
    </row>
    <row r="18" spans="2:9" s="11" customFormat="1" ht="36" customHeight="1">
      <c r="B18" s="50">
        <v>12</v>
      </c>
      <c r="C18" s="51" t="s">
        <v>1</v>
      </c>
      <c r="D18" s="51" t="s">
        <v>0</v>
      </c>
      <c r="E18" s="51" t="s">
        <v>0</v>
      </c>
      <c r="F18" s="51" t="s">
        <v>146</v>
      </c>
      <c r="G18" s="51" t="s">
        <v>147</v>
      </c>
      <c r="H18" s="75" t="s">
        <v>185</v>
      </c>
      <c r="I18" s="96">
        <v>328585</v>
      </c>
    </row>
    <row r="19" spans="2:9" s="11" customFormat="1" ht="36" customHeight="1">
      <c r="B19" s="50">
        <v>13</v>
      </c>
      <c r="C19" s="51" t="s">
        <v>1</v>
      </c>
      <c r="D19" s="51" t="s">
        <v>0</v>
      </c>
      <c r="E19" s="51" t="s">
        <v>0</v>
      </c>
      <c r="F19" s="51" t="s">
        <v>146</v>
      </c>
      <c r="G19" s="51" t="s">
        <v>148</v>
      </c>
      <c r="H19" s="75" t="s">
        <v>186</v>
      </c>
      <c r="I19" s="96">
        <v>2073989.5</v>
      </c>
    </row>
    <row r="20" spans="2:9" s="11" customFormat="1" ht="36" customHeight="1">
      <c r="B20" s="50">
        <v>14</v>
      </c>
      <c r="C20" s="51" t="s">
        <v>1</v>
      </c>
      <c r="D20" s="51" t="s">
        <v>0</v>
      </c>
      <c r="E20" s="51" t="s">
        <v>0</v>
      </c>
      <c r="F20" s="51" t="s">
        <v>146</v>
      </c>
      <c r="G20" s="51" t="s">
        <v>149</v>
      </c>
      <c r="H20" s="75" t="s">
        <v>187</v>
      </c>
      <c r="I20" s="96">
        <v>518497.3</v>
      </c>
    </row>
    <row r="21" spans="2:9" s="11" customFormat="1" ht="36" customHeight="1">
      <c r="B21" s="50">
        <v>15</v>
      </c>
      <c r="C21" s="51" t="s">
        <v>1</v>
      </c>
      <c r="D21" s="51" t="s">
        <v>0</v>
      </c>
      <c r="E21" s="51" t="s">
        <v>0</v>
      </c>
      <c r="F21" s="51" t="s">
        <v>146</v>
      </c>
      <c r="G21" s="51" t="s">
        <v>150</v>
      </c>
      <c r="H21" s="75" t="s">
        <v>188</v>
      </c>
      <c r="I21" s="96">
        <v>1133848.8</v>
      </c>
    </row>
    <row r="22" spans="2:9" s="11" customFormat="1" ht="36" customHeight="1">
      <c r="B22" s="50">
        <v>21</v>
      </c>
      <c r="C22" s="51" t="s">
        <v>10</v>
      </c>
      <c r="D22" s="51" t="s">
        <v>7</v>
      </c>
      <c r="E22" s="51" t="s">
        <v>0</v>
      </c>
      <c r="F22" s="51" t="s">
        <v>134</v>
      </c>
      <c r="G22" s="51" t="s">
        <v>151</v>
      </c>
      <c r="H22" s="75" t="s">
        <v>189</v>
      </c>
      <c r="I22" s="96">
        <v>920977.5</v>
      </c>
    </row>
    <row r="23" spans="2:9" s="11" customFormat="1" ht="36" customHeight="1">
      <c r="B23" s="50">
        <v>22</v>
      </c>
      <c r="C23" s="51" t="s">
        <v>10</v>
      </c>
      <c r="D23" s="51" t="s">
        <v>7</v>
      </c>
      <c r="E23" s="51" t="s">
        <v>0</v>
      </c>
      <c r="F23" s="51" t="s">
        <v>134</v>
      </c>
      <c r="G23" s="51" t="s">
        <v>152</v>
      </c>
      <c r="H23" s="75" t="s">
        <v>190</v>
      </c>
      <c r="I23" s="96">
        <v>492613.5</v>
      </c>
    </row>
    <row r="24" spans="2:9" s="11" customFormat="1" ht="36" customHeight="1">
      <c r="B24" s="50">
        <v>23</v>
      </c>
      <c r="C24" s="51" t="s">
        <v>10</v>
      </c>
      <c r="D24" s="51" t="s">
        <v>7</v>
      </c>
      <c r="E24" s="51" t="s">
        <v>0</v>
      </c>
      <c r="F24" s="51" t="s">
        <v>134</v>
      </c>
      <c r="G24" s="51" t="s">
        <v>153</v>
      </c>
      <c r="H24" s="75" t="s">
        <v>195</v>
      </c>
      <c r="I24" s="96">
        <v>134928.6</v>
      </c>
    </row>
    <row r="25" spans="2:9" s="11" customFormat="1" ht="29.25" customHeight="1">
      <c r="B25" s="50">
        <v>24</v>
      </c>
      <c r="C25" s="51" t="s">
        <v>2</v>
      </c>
      <c r="D25" s="51" t="s">
        <v>0</v>
      </c>
      <c r="E25" s="51" t="s">
        <v>0</v>
      </c>
      <c r="F25" s="51" t="s">
        <v>135</v>
      </c>
      <c r="G25" s="51" t="s">
        <v>136</v>
      </c>
      <c r="H25" s="75" t="s">
        <v>73</v>
      </c>
      <c r="I25" s="96">
        <v>30664.2</v>
      </c>
    </row>
    <row r="26" spans="2:9" s="11" customFormat="1" ht="29.25" customHeight="1">
      <c r="B26" s="50">
        <v>25</v>
      </c>
      <c r="C26" s="51" t="s">
        <v>2</v>
      </c>
      <c r="D26" s="51" t="s">
        <v>0</v>
      </c>
      <c r="E26" s="51" t="s">
        <v>4</v>
      </c>
      <c r="F26" s="51" t="s">
        <v>135</v>
      </c>
      <c r="G26" s="51" t="s">
        <v>138</v>
      </c>
      <c r="H26" s="75" t="s">
        <v>196</v>
      </c>
      <c r="I26" s="96">
        <v>7947183.2</v>
      </c>
    </row>
    <row r="27" spans="2:9" s="11" customFormat="1" ht="29.25" customHeight="1">
      <c r="B27" s="50">
        <v>28</v>
      </c>
      <c r="C27" s="51" t="s">
        <v>2</v>
      </c>
      <c r="D27" s="51" t="s">
        <v>4</v>
      </c>
      <c r="E27" s="51" t="s">
        <v>0</v>
      </c>
      <c r="F27" s="51" t="s">
        <v>135</v>
      </c>
      <c r="G27" s="51" t="s">
        <v>154</v>
      </c>
      <c r="H27" s="75" t="s">
        <v>197</v>
      </c>
      <c r="I27" s="96">
        <v>8968737.8</v>
      </c>
    </row>
    <row r="28" spans="2:9" s="11" customFormat="1" ht="21.75" customHeight="1">
      <c r="B28" s="50">
        <v>32</v>
      </c>
      <c r="C28" s="51" t="s">
        <v>2</v>
      </c>
      <c r="D28" s="51" t="s">
        <v>4</v>
      </c>
      <c r="E28" s="51" t="s">
        <v>4</v>
      </c>
      <c r="F28" s="51" t="s">
        <v>135</v>
      </c>
      <c r="G28" s="51" t="s">
        <v>155</v>
      </c>
      <c r="H28" s="75" t="s">
        <v>198</v>
      </c>
      <c r="I28" s="96">
        <v>254883.6</v>
      </c>
    </row>
    <row r="29" spans="2:9" s="11" customFormat="1" ht="30.75" customHeight="1">
      <c r="B29" s="50">
        <v>36</v>
      </c>
      <c r="C29" s="51" t="s">
        <v>2</v>
      </c>
      <c r="D29" s="51" t="s">
        <v>1</v>
      </c>
      <c r="E29" s="51" t="s">
        <v>0</v>
      </c>
      <c r="F29" s="51" t="s">
        <v>156</v>
      </c>
      <c r="G29" s="51" t="s">
        <v>157</v>
      </c>
      <c r="H29" s="75" t="s">
        <v>183</v>
      </c>
      <c r="I29" s="96">
        <v>7547.8</v>
      </c>
    </row>
    <row r="30" spans="2:9" s="11" customFormat="1" ht="28.5" customHeight="1">
      <c r="B30" s="50">
        <v>38</v>
      </c>
      <c r="C30" s="51" t="s">
        <v>2</v>
      </c>
      <c r="D30" s="51" t="s">
        <v>10</v>
      </c>
      <c r="E30" s="51" t="s">
        <v>0</v>
      </c>
      <c r="F30" s="51" t="s">
        <v>135</v>
      </c>
      <c r="G30" s="51" t="s">
        <v>153</v>
      </c>
      <c r="H30" s="75" t="s">
        <v>80</v>
      </c>
      <c r="I30" s="96">
        <v>37662.2</v>
      </c>
    </row>
    <row r="31" spans="2:9" s="11" customFormat="1" ht="28.5" customHeight="1">
      <c r="B31" s="50">
        <v>39</v>
      </c>
      <c r="C31" s="89" t="s">
        <v>44</v>
      </c>
      <c r="D31" s="89" t="s">
        <v>2</v>
      </c>
      <c r="E31" s="89" t="s">
        <v>0</v>
      </c>
      <c r="F31" s="89"/>
      <c r="G31" s="89"/>
      <c r="H31" s="75" t="s">
        <v>116</v>
      </c>
      <c r="I31" s="96">
        <v>361715.5</v>
      </c>
    </row>
    <row r="32" spans="2:9" s="11" customFormat="1" ht="36" customHeight="1">
      <c r="B32" s="50">
        <v>40</v>
      </c>
      <c r="C32" s="53" t="s">
        <v>44</v>
      </c>
      <c r="D32" s="53" t="s">
        <v>2</v>
      </c>
      <c r="E32" s="53" t="s">
        <v>4</v>
      </c>
      <c r="F32" s="53"/>
      <c r="G32" s="53"/>
      <c r="H32" s="75" t="s">
        <v>184</v>
      </c>
      <c r="I32" s="96">
        <v>692352</v>
      </c>
    </row>
    <row r="33" ht="12.75">
      <c r="I33" s="98"/>
    </row>
    <row r="36" ht="12.75">
      <c r="I36" s="98"/>
    </row>
    <row r="38" spans="9:11" ht="12.75">
      <c r="I38" s="99"/>
      <c r="K38" s="88"/>
    </row>
  </sheetData>
  <sheetProtection/>
  <mergeCells count="3">
    <mergeCell ref="B1:I1"/>
    <mergeCell ref="B2:I2"/>
    <mergeCell ref="B3:I3"/>
  </mergeCells>
  <printOptions/>
  <pageMargins left="0.24" right="0.23" top="0.42" bottom="0.4" header="0.3" footer="0.3"/>
  <pageSetup horizontalDpi="300" verticalDpi="300" orientation="portrait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Q38"/>
  <sheetViews>
    <sheetView view="pageBreakPreview" zoomScale="107" zoomScaleSheetLayoutView="107" zoomScalePageLayoutView="0" workbookViewId="0" topLeftCell="A1">
      <selection activeCell="I7" sqref="I7"/>
    </sheetView>
  </sheetViews>
  <sheetFormatPr defaultColWidth="9.140625" defaultRowHeight="12.75"/>
  <cols>
    <col min="1" max="1" width="4.00390625" style="0" customWidth="1"/>
    <col min="2" max="2" width="5.28125" style="0" customWidth="1"/>
    <col min="3" max="5" width="3.8515625" style="0" hidden="1" customWidth="1"/>
    <col min="6" max="7" width="6.7109375" style="0" hidden="1" customWidth="1"/>
    <col min="8" max="8" width="102.00390625" style="0" customWidth="1"/>
    <col min="9" max="9" width="18.8515625" style="93" customWidth="1"/>
    <col min="11" max="11" width="12.57421875" style="0" bestFit="1" customWidth="1"/>
  </cols>
  <sheetData>
    <row r="1" spans="2:9" s="29" customFormat="1" ht="20.25">
      <c r="B1" s="120" t="s">
        <v>46</v>
      </c>
      <c r="C1" s="120"/>
      <c r="D1" s="120"/>
      <c r="E1" s="120"/>
      <c r="F1" s="120"/>
      <c r="G1" s="120"/>
      <c r="H1" s="120"/>
      <c r="I1" s="120"/>
    </row>
    <row r="2" spans="2:9" s="29" customFormat="1" ht="18.75" customHeight="1">
      <c r="B2" s="121" t="s">
        <v>132</v>
      </c>
      <c r="C2" s="121"/>
      <c r="D2" s="121"/>
      <c r="E2" s="121"/>
      <c r="F2" s="121"/>
      <c r="G2" s="121"/>
      <c r="H2" s="121"/>
      <c r="I2" s="121"/>
    </row>
    <row r="3" spans="2:9" s="29" customFormat="1" ht="16.5" customHeight="1">
      <c r="B3" s="122" t="s">
        <v>47</v>
      </c>
      <c r="C3" s="122"/>
      <c r="D3" s="122"/>
      <c r="E3" s="122"/>
      <c r="F3" s="122"/>
      <c r="G3" s="122"/>
      <c r="H3" s="122"/>
      <c r="I3" s="122"/>
    </row>
    <row r="4" ht="7.5" customHeight="1" thickBot="1"/>
    <row r="5" spans="2:9" s="13" customFormat="1" ht="22.5" customHeight="1">
      <c r="B5" s="34" t="s">
        <v>20</v>
      </c>
      <c r="C5" s="54" t="s">
        <v>18</v>
      </c>
      <c r="D5" s="54" t="s">
        <v>17</v>
      </c>
      <c r="E5" s="54" t="s">
        <v>16</v>
      </c>
      <c r="F5" s="54" t="s">
        <v>15</v>
      </c>
      <c r="G5" s="54" t="s">
        <v>137</v>
      </c>
      <c r="H5" s="34" t="s">
        <v>49</v>
      </c>
      <c r="I5" s="94" t="s">
        <v>105</v>
      </c>
    </row>
    <row r="6" spans="2:9" ht="21" customHeight="1">
      <c r="B6" s="102"/>
      <c r="C6" s="103"/>
      <c r="D6" s="103"/>
      <c r="E6" s="103"/>
      <c r="F6" s="103"/>
      <c r="G6" s="103"/>
      <c r="H6" s="104" t="s">
        <v>50</v>
      </c>
      <c r="I6" s="95">
        <f>SUM(I7:I32)</f>
        <v>56111127.7</v>
      </c>
    </row>
    <row r="7" spans="2:9" ht="23.25" customHeight="1">
      <c r="B7" s="50">
        <v>1</v>
      </c>
      <c r="C7" s="51" t="s">
        <v>0</v>
      </c>
      <c r="D7" s="51" t="s">
        <v>22</v>
      </c>
      <c r="E7" s="51" t="s">
        <v>0</v>
      </c>
      <c r="F7" s="51"/>
      <c r="G7" s="51"/>
      <c r="H7" s="75" t="s">
        <v>115</v>
      </c>
      <c r="I7" s="96">
        <v>95245.7</v>
      </c>
    </row>
    <row r="8" spans="2:9" s="11" customFormat="1" ht="36" customHeight="1">
      <c r="B8" s="50">
        <v>2</v>
      </c>
      <c r="C8" s="51" t="s">
        <v>7</v>
      </c>
      <c r="D8" s="51" t="s">
        <v>1</v>
      </c>
      <c r="E8" s="51" t="s">
        <v>0</v>
      </c>
      <c r="F8" s="51" t="s">
        <v>134</v>
      </c>
      <c r="G8" s="51" t="s">
        <v>139</v>
      </c>
      <c r="H8" s="75" t="s">
        <v>51</v>
      </c>
      <c r="I8" s="96">
        <v>1094714.9</v>
      </c>
    </row>
    <row r="9" spans="2:9" s="11" customFormat="1" ht="36" customHeight="1">
      <c r="B9" s="50">
        <v>3</v>
      </c>
      <c r="C9" s="51" t="s">
        <v>7</v>
      </c>
      <c r="D9" s="51" t="s">
        <v>1</v>
      </c>
      <c r="E9" s="51" t="s">
        <v>0</v>
      </c>
      <c r="F9" s="51" t="s">
        <v>134</v>
      </c>
      <c r="G9" s="51" t="s">
        <v>140</v>
      </c>
      <c r="H9" s="75" t="s">
        <v>176</v>
      </c>
      <c r="I9" s="96">
        <v>2785594.5</v>
      </c>
    </row>
    <row r="10" spans="2:9" s="11" customFormat="1" ht="36" customHeight="1">
      <c r="B10" s="50">
        <v>4</v>
      </c>
      <c r="C10" s="51" t="s">
        <v>7</v>
      </c>
      <c r="D10" s="51" t="s">
        <v>1</v>
      </c>
      <c r="E10" s="51" t="s">
        <v>0</v>
      </c>
      <c r="F10" s="51" t="s">
        <v>134</v>
      </c>
      <c r="G10" s="51" t="s">
        <v>141</v>
      </c>
      <c r="H10" s="75" t="s">
        <v>177</v>
      </c>
      <c r="I10" s="96">
        <v>1106000.1</v>
      </c>
    </row>
    <row r="11" spans="2:9" s="11" customFormat="1" ht="36" customHeight="1">
      <c r="B11" s="50">
        <v>5</v>
      </c>
      <c r="C11" s="51"/>
      <c r="D11" s="51"/>
      <c r="E11" s="51"/>
      <c r="F11" s="51" t="s">
        <v>134</v>
      </c>
      <c r="G11" s="51" t="s">
        <v>142</v>
      </c>
      <c r="H11" s="75" t="s">
        <v>178</v>
      </c>
      <c r="I11" s="96">
        <v>9228174.6</v>
      </c>
    </row>
    <row r="12" spans="2:9" s="11" customFormat="1" ht="36" customHeight="1">
      <c r="B12" s="50">
        <v>6</v>
      </c>
      <c r="C12" s="51" t="s">
        <v>7</v>
      </c>
      <c r="D12" s="51" t="s">
        <v>1</v>
      </c>
      <c r="E12" s="51" t="s">
        <v>1</v>
      </c>
      <c r="F12" s="51" t="s">
        <v>134</v>
      </c>
      <c r="G12" s="51" t="s">
        <v>143</v>
      </c>
      <c r="H12" s="75" t="s">
        <v>164</v>
      </c>
      <c r="I12" s="96">
        <v>2754929.2</v>
      </c>
    </row>
    <row r="13" spans="2:17" s="11" customFormat="1" ht="36" customHeight="1">
      <c r="B13" s="50">
        <v>7</v>
      </c>
      <c r="C13" s="51" t="s">
        <v>7</v>
      </c>
      <c r="D13" s="51" t="s">
        <v>1</v>
      </c>
      <c r="E13" s="51" t="s">
        <v>1</v>
      </c>
      <c r="F13" s="51" t="s">
        <v>134</v>
      </c>
      <c r="G13" s="51" t="s">
        <v>144</v>
      </c>
      <c r="H13" s="75" t="s">
        <v>54</v>
      </c>
      <c r="I13" s="96">
        <v>348071.3</v>
      </c>
      <c r="Q13" s="10"/>
    </row>
    <row r="14" spans="2:9" s="11" customFormat="1" ht="36" customHeight="1">
      <c r="B14" s="50">
        <v>8</v>
      </c>
      <c r="C14" s="51" t="s">
        <v>7</v>
      </c>
      <c r="D14" s="51" t="s">
        <v>1</v>
      </c>
      <c r="E14" s="51" t="s">
        <v>1</v>
      </c>
      <c r="F14" s="51" t="s">
        <v>134</v>
      </c>
      <c r="G14" s="51" t="s">
        <v>144</v>
      </c>
      <c r="H14" s="75" t="s">
        <v>179</v>
      </c>
      <c r="I14" s="96">
        <v>1509734.6</v>
      </c>
    </row>
    <row r="15" spans="2:9" s="11" customFormat="1" ht="36" customHeight="1">
      <c r="B15" s="50">
        <v>9</v>
      </c>
      <c r="C15" s="51" t="s">
        <v>7</v>
      </c>
      <c r="D15" s="51" t="s">
        <v>1</v>
      </c>
      <c r="E15" s="51" t="s">
        <v>1</v>
      </c>
      <c r="F15" s="51" t="s">
        <v>134</v>
      </c>
      <c r="G15" s="51" t="s">
        <v>145</v>
      </c>
      <c r="H15" s="75" t="s">
        <v>193</v>
      </c>
      <c r="I15" s="96">
        <v>1428244.9</v>
      </c>
    </row>
    <row r="16" spans="2:9" s="11" customFormat="1" ht="36" customHeight="1">
      <c r="B16" s="50">
        <v>10</v>
      </c>
      <c r="C16" s="51" t="s">
        <v>7</v>
      </c>
      <c r="D16" s="51" t="s">
        <v>1</v>
      </c>
      <c r="E16" s="51" t="s">
        <v>1</v>
      </c>
      <c r="F16" s="51" t="s">
        <v>134</v>
      </c>
      <c r="G16" s="51" t="s">
        <v>159</v>
      </c>
      <c r="H16" s="75" t="s">
        <v>180</v>
      </c>
      <c r="I16" s="96">
        <v>4096100</v>
      </c>
    </row>
    <row r="17" spans="2:9" s="11" customFormat="1" ht="36" customHeight="1">
      <c r="B17" s="50">
        <v>11</v>
      </c>
      <c r="C17" s="51" t="s">
        <v>1</v>
      </c>
      <c r="D17" s="51" t="s">
        <v>0</v>
      </c>
      <c r="E17" s="51" t="s">
        <v>0</v>
      </c>
      <c r="F17" s="51" t="s">
        <v>146</v>
      </c>
      <c r="G17" s="51" t="s">
        <v>144</v>
      </c>
      <c r="H17" s="75" t="s">
        <v>181</v>
      </c>
      <c r="I17" s="96">
        <v>3046009.8</v>
      </c>
    </row>
    <row r="18" spans="2:9" s="11" customFormat="1" ht="36" customHeight="1">
      <c r="B18" s="50">
        <v>12</v>
      </c>
      <c r="C18" s="51" t="s">
        <v>1</v>
      </c>
      <c r="D18" s="51" t="s">
        <v>0</v>
      </c>
      <c r="E18" s="51" t="s">
        <v>0</v>
      </c>
      <c r="F18" s="51" t="s">
        <v>146</v>
      </c>
      <c r="G18" s="51" t="s">
        <v>147</v>
      </c>
      <c r="H18" s="75" t="s">
        <v>185</v>
      </c>
      <c r="I18" s="96">
        <v>521560.1</v>
      </c>
    </row>
    <row r="19" spans="2:9" s="11" customFormat="1" ht="36" customHeight="1">
      <c r="B19" s="50">
        <v>13</v>
      </c>
      <c r="C19" s="51" t="s">
        <v>1</v>
      </c>
      <c r="D19" s="51" t="s">
        <v>0</v>
      </c>
      <c r="E19" s="51" t="s">
        <v>0</v>
      </c>
      <c r="F19" s="51" t="s">
        <v>146</v>
      </c>
      <c r="G19" s="51" t="s">
        <v>148</v>
      </c>
      <c r="H19" s="75" t="s">
        <v>186</v>
      </c>
      <c r="I19" s="96">
        <v>3006892.8</v>
      </c>
    </row>
    <row r="20" spans="2:9" s="11" customFormat="1" ht="36" customHeight="1">
      <c r="B20" s="50">
        <v>14</v>
      </c>
      <c r="C20" s="51" t="s">
        <v>1</v>
      </c>
      <c r="D20" s="51" t="s">
        <v>0</v>
      </c>
      <c r="E20" s="51" t="s">
        <v>0</v>
      </c>
      <c r="F20" s="51" t="s">
        <v>146</v>
      </c>
      <c r="G20" s="51" t="s">
        <v>149</v>
      </c>
      <c r="H20" s="75" t="s">
        <v>187</v>
      </c>
      <c r="I20" s="96">
        <v>751723.2</v>
      </c>
    </row>
    <row r="21" spans="2:9" s="11" customFormat="1" ht="36" customHeight="1">
      <c r="B21" s="50">
        <v>15</v>
      </c>
      <c r="C21" s="51" t="s">
        <v>1</v>
      </c>
      <c r="D21" s="51" t="s">
        <v>0</v>
      </c>
      <c r="E21" s="51" t="s">
        <v>0</v>
      </c>
      <c r="F21" s="51" t="s">
        <v>146</v>
      </c>
      <c r="G21" s="51" t="s">
        <v>150</v>
      </c>
      <c r="H21" s="75" t="s">
        <v>188</v>
      </c>
      <c r="I21" s="96">
        <v>3046009.8</v>
      </c>
    </row>
    <row r="22" spans="2:9" s="11" customFormat="1" ht="36" customHeight="1">
      <c r="B22" s="50">
        <v>21</v>
      </c>
      <c r="C22" s="51" t="s">
        <v>10</v>
      </c>
      <c r="D22" s="51" t="s">
        <v>7</v>
      </c>
      <c r="E22" s="51" t="s">
        <v>0</v>
      </c>
      <c r="F22" s="51" t="s">
        <v>134</v>
      </c>
      <c r="G22" s="51" t="s">
        <v>151</v>
      </c>
      <c r="H22" s="75" t="s">
        <v>189</v>
      </c>
      <c r="I22" s="96">
        <v>1774495.1</v>
      </c>
    </row>
    <row r="23" spans="2:9" s="11" customFormat="1" ht="36" customHeight="1">
      <c r="B23" s="50">
        <v>22</v>
      </c>
      <c r="C23" s="51" t="s">
        <v>10</v>
      </c>
      <c r="D23" s="51" t="s">
        <v>7</v>
      </c>
      <c r="E23" s="51" t="s">
        <v>0</v>
      </c>
      <c r="F23" s="51" t="s">
        <v>134</v>
      </c>
      <c r="G23" s="51" t="s">
        <v>152</v>
      </c>
      <c r="H23" s="75" t="s">
        <v>190</v>
      </c>
      <c r="I23" s="96">
        <v>587596.9</v>
      </c>
    </row>
    <row r="24" spans="2:9" s="11" customFormat="1" ht="36" customHeight="1">
      <c r="B24" s="50">
        <v>23</v>
      </c>
      <c r="C24" s="51" t="s">
        <v>10</v>
      </c>
      <c r="D24" s="51" t="s">
        <v>7</v>
      </c>
      <c r="E24" s="51" t="s">
        <v>0</v>
      </c>
      <c r="F24" s="51" t="s">
        <v>134</v>
      </c>
      <c r="G24" s="51" t="s">
        <v>153</v>
      </c>
      <c r="H24" s="75" t="s">
        <v>191</v>
      </c>
      <c r="I24" s="96">
        <v>161577.9</v>
      </c>
    </row>
    <row r="25" spans="2:9" s="11" customFormat="1" ht="29.25" customHeight="1">
      <c r="B25" s="50">
        <v>24</v>
      </c>
      <c r="C25" s="51" t="s">
        <v>2</v>
      </c>
      <c r="D25" s="51" t="s">
        <v>0</v>
      </c>
      <c r="E25" s="51" t="s">
        <v>0</v>
      </c>
      <c r="F25" s="51" t="s">
        <v>135</v>
      </c>
      <c r="G25" s="51" t="s">
        <v>136</v>
      </c>
      <c r="H25" s="75" t="s">
        <v>73</v>
      </c>
      <c r="I25" s="96">
        <v>34821.7</v>
      </c>
    </row>
    <row r="26" spans="2:9" s="11" customFormat="1" ht="29.25" customHeight="1">
      <c r="B26" s="50">
        <v>25</v>
      </c>
      <c r="C26" s="51" t="s">
        <v>2</v>
      </c>
      <c r="D26" s="51" t="s">
        <v>0</v>
      </c>
      <c r="E26" s="51" t="s">
        <v>4</v>
      </c>
      <c r="F26" s="51" t="s">
        <v>135</v>
      </c>
      <c r="G26" s="51" t="s">
        <v>138</v>
      </c>
      <c r="H26" s="75" t="s">
        <v>74</v>
      </c>
      <c r="I26" s="96">
        <v>7153784.9</v>
      </c>
    </row>
    <row r="27" spans="2:9" s="11" customFormat="1" ht="29.25" customHeight="1">
      <c r="B27" s="50">
        <v>28</v>
      </c>
      <c r="C27" s="51" t="s">
        <v>2</v>
      </c>
      <c r="D27" s="51" t="s">
        <v>4</v>
      </c>
      <c r="E27" s="51" t="s">
        <v>0</v>
      </c>
      <c r="F27" s="51" t="s">
        <v>135</v>
      </c>
      <c r="G27" s="51" t="s">
        <v>154</v>
      </c>
      <c r="H27" s="75" t="s">
        <v>74</v>
      </c>
      <c r="I27" s="96">
        <v>10122376.5</v>
      </c>
    </row>
    <row r="28" spans="2:9" s="11" customFormat="1" ht="21.75" customHeight="1">
      <c r="B28" s="50">
        <v>32</v>
      </c>
      <c r="C28" s="51" t="s">
        <v>2</v>
      </c>
      <c r="D28" s="51" t="s">
        <v>4</v>
      </c>
      <c r="E28" s="51" t="s">
        <v>4</v>
      </c>
      <c r="F28" s="51" t="s">
        <v>135</v>
      </c>
      <c r="G28" s="51" t="s">
        <v>155</v>
      </c>
      <c r="H28" s="75" t="s">
        <v>182</v>
      </c>
      <c r="I28" s="96">
        <v>355701.2</v>
      </c>
    </row>
    <row r="29" spans="2:9" s="11" customFormat="1" ht="30.75" customHeight="1">
      <c r="B29" s="50">
        <v>36</v>
      </c>
      <c r="C29" s="51" t="s">
        <v>2</v>
      </c>
      <c r="D29" s="51" t="s">
        <v>1</v>
      </c>
      <c r="E29" s="51" t="s">
        <v>0</v>
      </c>
      <c r="F29" s="51" t="s">
        <v>156</v>
      </c>
      <c r="G29" s="51" t="s">
        <v>157</v>
      </c>
      <c r="H29" s="75" t="s">
        <v>183</v>
      </c>
      <c r="I29" s="96">
        <v>7547.8</v>
      </c>
    </row>
    <row r="30" spans="2:9" s="11" customFormat="1" ht="28.5" customHeight="1">
      <c r="B30" s="50">
        <v>38</v>
      </c>
      <c r="C30" s="51" t="s">
        <v>2</v>
      </c>
      <c r="D30" s="51" t="s">
        <v>10</v>
      </c>
      <c r="E30" s="51" t="s">
        <v>0</v>
      </c>
      <c r="F30" s="51" t="s">
        <v>135</v>
      </c>
      <c r="G30" s="51" t="s">
        <v>153</v>
      </c>
      <c r="H30" s="75" t="s">
        <v>80</v>
      </c>
      <c r="I30" s="96">
        <v>37662.2</v>
      </c>
    </row>
    <row r="31" spans="2:9" s="11" customFormat="1" ht="28.5" customHeight="1">
      <c r="B31" s="50">
        <v>39</v>
      </c>
      <c r="C31" s="89" t="s">
        <v>44</v>
      </c>
      <c r="D31" s="89" t="s">
        <v>2</v>
      </c>
      <c r="E31" s="89" t="s">
        <v>0</v>
      </c>
      <c r="F31" s="89"/>
      <c r="G31" s="89"/>
      <c r="H31" s="75" t="s">
        <v>116</v>
      </c>
      <c r="I31" s="96">
        <v>361962.5</v>
      </c>
    </row>
    <row r="32" spans="2:9" s="11" customFormat="1" ht="36" customHeight="1">
      <c r="B32" s="50">
        <v>40</v>
      </c>
      <c r="C32" s="53" t="s">
        <v>44</v>
      </c>
      <c r="D32" s="53" t="s">
        <v>2</v>
      </c>
      <c r="E32" s="53" t="s">
        <v>4</v>
      </c>
      <c r="F32" s="53"/>
      <c r="G32" s="53"/>
      <c r="H32" s="75" t="s">
        <v>184</v>
      </c>
      <c r="I32" s="96">
        <v>694595.5</v>
      </c>
    </row>
    <row r="33" ht="12.75">
      <c r="I33" s="98"/>
    </row>
    <row r="36" ht="12.75">
      <c r="I36" s="98"/>
    </row>
    <row r="38" spans="9:11" ht="12.75">
      <c r="I38" s="99"/>
      <c r="K38" s="88"/>
    </row>
  </sheetData>
  <sheetProtection/>
  <mergeCells count="3">
    <mergeCell ref="B1:I1"/>
    <mergeCell ref="B2:I2"/>
    <mergeCell ref="B3:I3"/>
  </mergeCells>
  <printOptions/>
  <pageMargins left="0.24" right="0.23" top="0.42" bottom="0.4" header="0.3" footer="0.3"/>
  <pageSetup horizontalDpi="300" verticalDpi="300" orientation="portrait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53"/>
  <sheetViews>
    <sheetView view="pageBreakPreview" zoomScale="90" zoomScaleSheetLayoutView="90" zoomScalePageLayoutView="0" workbookViewId="0" topLeftCell="A1">
      <selection activeCell="M12" sqref="M12"/>
    </sheetView>
  </sheetViews>
  <sheetFormatPr defaultColWidth="9.140625" defaultRowHeight="12.75"/>
  <cols>
    <col min="1" max="1" width="4.00390625" style="1" customWidth="1"/>
    <col min="2" max="2" width="6.8515625" style="1" customWidth="1"/>
    <col min="3" max="3" width="6.421875" style="1" customWidth="1"/>
    <col min="4" max="4" width="7.140625" style="1" customWidth="1"/>
    <col min="5" max="5" width="76.7109375" style="1" customWidth="1"/>
    <col min="6" max="6" width="16.7109375" style="1" customWidth="1"/>
    <col min="7" max="7" width="17.140625" style="1" customWidth="1"/>
    <col min="8" max="8" width="17.57421875" style="1" customWidth="1"/>
    <col min="9" max="9" width="14.28125" style="1" hidden="1" customWidth="1"/>
    <col min="10" max="10" width="27.28125" style="1" hidden="1" customWidth="1"/>
    <col min="11" max="11" width="14.7109375" style="1" customWidth="1"/>
    <col min="12" max="12" width="9.140625" style="1" customWidth="1"/>
    <col min="13" max="13" width="10.57421875" style="1" bestFit="1" customWidth="1"/>
    <col min="14" max="16384" width="9.140625" style="1" customWidth="1"/>
  </cols>
  <sheetData>
    <row r="1" spans="7:10" ht="14.25" customHeight="1">
      <c r="G1" s="10"/>
      <c r="H1" s="10" t="s">
        <v>21</v>
      </c>
      <c r="J1" s="10" t="s">
        <v>21</v>
      </c>
    </row>
    <row r="2" spans="1:10" ht="21.75" customHeight="1">
      <c r="A2" s="9"/>
      <c r="B2" s="126" t="s">
        <v>127</v>
      </c>
      <c r="C2" s="126"/>
      <c r="D2" s="126"/>
      <c r="E2" s="126"/>
      <c r="F2" s="126"/>
      <c r="G2" s="126"/>
      <c r="H2" s="126"/>
      <c r="I2" s="86"/>
      <c r="J2" s="86"/>
    </row>
    <row r="3" spans="1:10" ht="21.75" customHeight="1">
      <c r="A3" s="6" t="s">
        <v>20</v>
      </c>
      <c r="B3" s="125" t="s">
        <v>19</v>
      </c>
      <c r="C3" s="125"/>
      <c r="D3" s="125"/>
      <c r="E3" s="125"/>
      <c r="F3" s="125"/>
      <c r="G3" s="125"/>
      <c r="H3" s="125"/>
      <c r="I3" s="86"/>
      <c r="J3" s="86"/>
    </row>
    <row r="4" spans="1:10" s="7" customFormat="1" ht="30.75" customHeight="1">
      <c r="A4" s="8"/>
      <c r="B4" s="8" t="s">
        <v>18</v>
      </c>
      <c r="C4" s="8" t="s">
        <v>17</v>
      </c>
      <c r="D4" s="8" t="s">
        <v>16</v>
      </c>
      <c r="E4" s="8" t="s">
        <v>15</v>
      </c>
      <c r="F4" s="84" t="s">
        <v>128</v>
      </c>
      <c r="G4" s="84" t="s">
        <v>129</v>
      </c>
      <c r="H4" s="8" t="s">
        <v>130</v>
      </c>
      <c r="I4" s="84" t="s">
        <v>119</v>
      </c>
      <c r="J4" s="84" t="s">
        <v>120</v>
      </c>
    </row>
    <row r="5" spans="1:10" s="7" customFormat="1" ht="30.75" customHeight="1">
      <c r="A5" s="127" t="s">
        <v>43</v>
      </c>
      <c r="B5" s="127"/>
      <c r="C5" s="127"/>
      <c r="D5" s="127"/>
      <c r="E5" s="127"/>
      <c r="F5" s="81">
        <f>SUM(F5:F17)</f>
        <v>9033752.8</v>
      </c>
      <c r="G5" s="81">
        <f>SUM(G6:G17)</f>
        <v>9040663.8</v>
      </c>
      <c r="H5" s="81">
        <f>SUM(H6:H17)</f>
        <v>9034352.879999999</v>
      </c>
      <c r="I5" s="87">
        <f>+G5-H5</f>
        <v>6310.920000001788</v>
      </c>
      <c r="J5" s="85"/>
    </row>
    <row r="6" spans="1:13" ht="35.25" customHeight="1">
      <c r="A6" s="6">
        <v>1</v>
      </c>
      <c r="B6" s="5" t="s">
        <v>0</v>
      </c>
      <c r="C6" s="5" t="s">
        <v>0</v>
      </c>
      <c r="D6" s="5" t="s">
        <v>0</v>
      </c>
      <c r="E6" s="4" t="s">
        <v>14</v>
      </c>
      <c r="F6" s="3">
        <v>1073552.5</v>
      </c>
      <c r="G6" s="3">
        <v>1073552.5</v>
      </c>
      <c r="H6" s="90">
        <v>1073552.5</v>
      </c>
      <c r="I6" s="3">
        <f>+G6-H6</f>
        <v>0</v>
      </c>
      <c r="J6" s="86"/>
      <c r="M6" s="1">
        <f>1073553+602201.9+3284000+2229951.6+9420+62595.84+1030272.34+291962.94+302409.3+435900.1</f>
        <v>9322267.02</v>
      </c>
    </row>
    <row r="7" spans="1:13" ht="34.5" customHeight="1">
      <c r="A7" s="6">
        <v>2</v>
      </c>
      <c r="B7" s="5" t="s">
        <v>4</v>
      </c>
      <c r="C7" s="5" t="s">
        <v>1</v>
      </c>
      <c r="D7" s="5" t="s">
        <v>0</v>
      </c>
      <c r="E7" s="4" t="s">
        <v>13</v>
      </c>
      <c r="F7" s="3">
        <v>8820</v>
      </c>
      <c r="G7" s="3">
        <v>12450</v>
      </c>
      <c r="H7" s="90">
        <v>9420</v>
      </c>
      <c r="I7" s="3">
        <f aca="true" t="shared" si="0" ref="I7:I17">+G7-H7</f>
        <v>3030</v>
      </c>
      <c r="J7" s="86"/>
      <c r="K7" s="59"/>
      <c r="M7" s="1">
        <v>8291994.68</v>
      </c>
    </row>
    <row r="8" spans="1:13" ht="36" customHeight="1">
      <c r="A8" s="6">
        <v>3</v>
      </c>
      <c r="B8" s="5" t="s">
        <v>7</v>
      </c>
      <c r="C8" s="5" t="s">
        <v>1</v>
      </c>
      <c r="D8" s="5" t="s">
        <v>0</v>
      </c>
      <c r="E8" s="4" t="s">
        <v>12</v>
      </c>
      <c r="F8" s="3">
        <v>3284000</v>
      </c>
      <c r="G8" s="3">
        <v>3284000</v>
      </c>
      <c r="H8" s="90">
        <v>3284000</v>
      </c>
      <c r="I8" s="3">
        <f t="shared" si="0"/>
        <v>0</v>
      </c>
      <c r="J8" s="86"/>
      <c r="M8" s="92">
        <f>+M6-M7</f>
        <v>1030272.3399999999</v>
      </c>
    </row>
    <row r="9" spans="1:10" ht="36" customHeight="1">
      <c r="A9" s="6">
        <v>4</v>
      </c>
      <c r="B9" s="5" t="s">
        <v>7</v>
      </c>
      <c r="C9" s="5" t="s">
        <v>1</v>
      </c>
      <c r="D9" s="5" t="s">
        <v>22</v>
      </c>
      <c r="E9" s="4" t="s">
        <v>117</v>
      </c>
      <c r="F9" s="3">
        <v>600000</v>
      </c>
      <c r="G9" s="3">
        <v>600000</v>
      </c>
      <c r="H9" s="90">
        <v>600000</v>
      </c>
      <c r="I9" s="3">
        <f t="shared" si="0"/>
        <v>0</v>
      </c>
      <c r="J9" s="86"/>
    </row>
    <row r="10" spans="1:10" ht="36" customHeight="1">
      <c r="A10" s="6">
        <v>5</v>
      </c>
      <c r="B10" s="5" t="s">
        <v>7</v>
      </c>
      <c r="C10" s="5" t="s">
        <v>1</v>
      </c>
      <c r="D10" s="5" t="s">
        <v>1</v>
      </c>
      <c r="E10" s="4" t="s">
        <v>11</v>
      </c>
      <c r="F10" s="3">
        <v>602201.9</v>
      </c>
      <c r="G10" s="3">
        <v>602201.9</v>
      </c>
      <c r="H10" s="90">
        <v>602201.9</v>
      </c>
      <c r="I10" s="3">
        <f t="shared" si="0"/>
        <v>0</v>
      </c>
      <c r="J10" s="86"/>
    </row>
    <row r="11" spans="1:10" ht="34.5" customHeight="1">
      <c r="A11" s="6">
        <v>6</v>
      </c>
      <c r="B11" s="5" t="s">
        <v>10</v>
      </c>
      <c r="C11" s="5" t="s">
        <v>7</v>
      </c>
      <c r="D11" s="5" t="s">
        <v>0</v>
      </c>
      <c r="E11" s="4" t="s">
        <v>9</v>
      </c>
      <c r="F11" s="3">
        <v>2229951.6</v>
      </c>
      <c r="G11" s="3">
        <v>2229951.6</v>
      </c>
      <c r="H11" s="90">
        <v>2229951.6</v>
      </c>
      <c r="I11" s="3">
        <f t="shared" si="0"/>
        <v>0</v>
      </c>
      <c r="J11" s="86"/>
    </row>
    <row r="12" spans="1:10" ht="36" customHeight="1">
      <c r="A12" s="6">
        <v>7</v>
      </c>
      <c r="B12" s="5" t="s">
        <v>5</v>
      </c>
      <c r="C12" s="5" t="s">
        <v>4</v>
      </c>
      <c r="D12" s="5" t="s">
        <v>4</v>
      </c>
      <c r="E12" s="4" t="s">
        <v>8</v>
      </c>
      <c r="F12" s="3">
        <v>291962.9</v>
      </c>
      <c r="G12" s="3">
        <v>291962.9</v>
      </c>
      <c r="H12" s="90">
        <v>291962.94</v>
      </c>
      <c r="I12" s="3">
        <f t="shared" si="0"/>
        <v>-0.03999999997904524</v>
      </c>
      <c r="J12" s="86"/>
    </row>
    <row r="13" spans="1:10" ht="36" customHeight="1">
      <c r="A13" s="6">
        <v>8</v>
      </c>
      <c r="B13" s="5" t="s">
        <v>5</v>
      </c>
      <c r="C13" s="5" t="s">
        <v>4</v>
      </c>
      <c r="D13" s="5" t="s">
        <v>7</v>
      </c>
      <c r="E13" s="4" t="s">
        <v>6</v>
      </c>
      <c r="F13" s="3">
        <v>302409.3</v>
      </c>
      <c r="G13" s="3">
        <v>302409.3</v>
      </c>
      <c r="H13" s="90">
        <v>302409.3</v>
      </c>
      <c r="I13" s="3">
        <f t="shared" si="0"/>
        <v>0</v>
      </c>
      <c r="J13" s="86"/>
    </row>
    <row r="14" spans="1:10" ht="34.5" customHeight="1">
      <c r="A14" s="6">
        <v>9</v>
      </c>
      <c r="B14" s="5" t="s">
        <v>5</v>
      </c>
      <c r="C14" s="5" t="s">
        <v>4</v>
      </c>
      <c r="D14" s="5" t="s">
        <v>1</v>
      </c>
      <c r="E14" s="4" t="s">
        <v>3</v>
      </c>
      <c r="F14" s="3">
        <v>435900.1</v>
      </c>
      <c r="G14" s="3">
        <v>435900.1</v>
      </c>
      <c r="H14" s="90">
        <v>435900.1</v>
      </c>
      <c r="I14" s="3">
        <f t="shared" si="0"/>
        <v>0</v>
      </c>
      <c r="J14" s="86"/>
    </row>
    <row r="15" spans="1:10" s="2" customFormat="1" ht="30" customHeight="1">
      <c r="A15" s="6">
        <v>10</v>
      </c>
      <c r="B15" s="5" t="s">
        <v>5</v>
      </c>
      <c r="C15" s="5" t="s">
        <v>4</v>
      </c>
      <c r="D15" s="5" t="s">
        <v>95</v>
      </c>
      <c r="E15" s="4" t="s">
        <v>131</v>
      </c>
      <c r="F15" s="3">
        <v>0</v>
      </c>
      <c r="G15" s="3">
        <v>3281</v>
      </c>
      <c r="H15" s="91">
        <v>0</v>
      </c>
      <c r="I15" s="91">
        <v>3281</v>
      </c>
      <c r="J15" s="3">
        <v>3281</v>
      </c>
    </row>
    <row r="16" spans="1:10" ht="69.75" customHeight="1">
      <c r="A16" s="6">
        <v>11</v>
      </c>
      <c r="B16" s="5" t="s">
        <v>2</v>
      </c>
      <c r="C16" s="5" t="s">
        <v>1</v>
      </c>
      <c r="D16" s="5" t="s">
        <v>0</v>
      </c>
      <c r="E16" s="4" t="s">
        <v>122</v>
      </c>
      <c r="F16" s="3">
        <v>62595.8</v>
      </c>
      <c r="G16" s="3">
        <v>62595.8</v>
      </c>
      <c r="H16" s="90">
        <f>62595.84</f>
        <v>62595.84</v>
      </c>
      <c r="I16" s="3">
        <f t="shared" si="0"/>
        <v>-0.03999999999359716</v>
      </c>
      <c r="J16" s="83" t="s">
        <v>121</v>
      </c>
    </row>
    <row r="17" spans="1:10" ht="39" customHeight="1">
      <c r="A17" s="6">
        <v>12</v>
      </c>
      <c r="B17" s="5" t="s">
        <v>2</v>
      </c>
      <c r="C17" s="5" t="s">
        <v>1</v>
      </c>
      <c r="D17" s="5" t="s">
        <v>0</v>
      </c>
      <c r="E17" s="4" t="s">
        <v>123</v>
      </c>
      <c r="F17" s="3">
        <v>142358.7</v>
      </c>
      <c r="G17" s="3">
        <v>142358.7</v>
      </c>
      <c r="H17" s="90">
        <v>142358.7</v>
      </c>
      <c r="I17" s="3">
        <f t="shared" si="0"/>
        <v>0</v>
      </c>
      <c r="J17" s="83"/>
    </row>
    <row r="18" spans="1:33" s="2" customFormat="1" ht="33" customHeight="1">
      <c r="A18" s="118"/>
      <c r="B18" s="118"/>
      <c r="C18" s="118"/>
      <c r="D18" s="118"/>
      <c r="E18" s="118"/>
      <c r="F18" s="16"/>
      <c r="G18" s="16"/>
      <c r="H18" s="14"/>
      <c r="I18" s="14"/>
      <c r="J18" s="15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</row>
    <row r="19" spans="1:33" s="2" customFormat="1" ht="36" customHeight="1">
      <c r="A19" s="119"/>
      <c r="B19" s="119"/>
      <c r="C19" s="119"/>
      <c r="D19" s="119"/>
      <c r="E19" s="119"/>
      <c r="F19" s="16"/>
      <c r="G19" s="16"/>
      <c r="H19" s="14"/>
      <c r="I19" s="14"/>
      <c r="J19" s="17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</row>
    <row r="20" spans="1:33" s="2" customFormat="1" ht="4.5" customHeight="1">
      <c r="A20" s="18"/>
      <c r="B20" s="18"/>
      <c r="C20" s="18"/>
      <c r="D20" s="18"/>
      <c r="E20" s="18"/>
      <c r="F20" s="18"/>
      <c r="G20" s="18"/>
      <c r="H20" s="14"/>
      <c r="I20" s="14"/>
      <c r="J20" s="17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</row>
    <row r="21" spans="1:33" s="2" customFormat="1" ht="15">
      <c r="A21" s="123"/>
      <c r="B21" s="123"/>
      <c r="C21" s="124"/>
      <c r="D21" s="124"/>
      <c r="E21" s="19"/>
      <c r="F21" s="20"/>
      <c r="G21" s="20"/>
      <c r="H21" s="14"/>
      <c r="I21" s="14"/>
      <c r="J21" s="17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</row>
    <row r="22" spans="1:33" s="2" customFormat="1" ht="15">
      <c r="A22" s="21"/>
      <c r="B22" s="21"/>
      <c r="C22" s="21"/>
      <c r="D22" s="22"/>
      <c r="E22" s="14"/>
      <c r="F22" s="21"/>
      <c r="G22" s="21"/>
      <c r="H22" s="14"/>
      <c r="I22" s="14"/>
      <c r="J22" s="17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</row>
    <row r="23" spans="1:33" s="2" customFormat="1" ht="15">
      <c r="A23" s="19"/>
      <c r="B23" s="19"/>
      <c r="C23" s="19"/>
      <c r="D23" s="23"/>
      <c r="E23" s="14"/>
      <c r="F23" s="14"/>
      <c r="G23" s="14"/>
      <c r="H23" s="14"/>
      <c r="I23" s="14"/>
      <c r="J23" s="23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</row>
    <row r="24" spans="1:33" ht="15">
      <c r="A24" s="24"/>
      <c r="B24" s="24"/>
      <c r="C24" s="18"/>
      <c r="D24" s="25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</row>
    <row r="25" spans="1:33" ht="12.7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</row>
    <row r="26" spans="1:33" ht="12.7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</row>
    <row r="27" spans="1:33" ht="12.7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</row>
    <row r="28" spans="1:33" ht="12.7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</row>
    <row r="29" spans="1:33" ht="12.7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</row>
    <row r="30" spans="1:33" ht="12.7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</row>
    <row r="31" spans="1:33" ht="12.7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</row>
    <row r="32" spans="1:33" ht="12.7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</row>
    <row r="33" spans="1:33" ht="12.7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</row>
    <row r="34" spans="1:33" ht="12.7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</row>
    <row r="35" spans="1:33" ht="12.7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</row>
    <row r="36" spans="1:33" ht="12.7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</row>
    <row r="37" spans="1:33" ht="12.7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</row>
    <row r="38" spans="1:33" ht="12.7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</row>
    <row r="39" spans="1:33" ht="12.7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</row>
    <row r="40" spans="1:33" ht="12.7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</row>
    <row r="41" spans="1:33" ht="12.7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</row>
    <row r="42" spans="1:33" ht="12.7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</row>
    <row r="43" spans="1:33" ht="12.7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</row>
    <row r="44" spans="1:33" ht="12.7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</row>
    <row r="45" spans="1:33" ht="12.7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</row>
    <row r="46" spans="1:33" ht="12.7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</row>
    <row r="47" spans="1:33" ht="12.7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</row>
    <row r="48" spans="1:33" ht="12.7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</row>
    <row r="49" spans="1:33" ht="12.7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</row>
    <row r="50" spans="1:33" ht="12.7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</row>
    <row r="51" spans="1:33" ht="12.7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</row>
    <row r="52" spans="1:33" ht="12.7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</row>
    <row r="53" spans="1:33" ht="12.7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</row>
  </sheetData>
  <sheetProtection/>
  <mergeCells count="6">
    <mergeCell ref="A19:E19"/>
    <mergeCell ref="A21:D21"/>
    <mergeCell ref="B3:H3"/>
    <mergeCell ref="B2:H2"/>
    <mergeCell ref="A18:E18"/>
    <mergeCell ref="A5:E5"/>
  </mergeCells>
  <printOptions/>
  <pageMargins left="0.4" right="0.2" top="0.58" bottom="1" header="0.25" footer="0.5"/>
  <pageSetup horizontalDpi="600" verticalDpi="600" orientation="landscape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53"/>
  <sheetViews>
    <sheetView view="pageBreakPreview" zoomScale="107" zoomScaleSheetLayoutView="107" zoomScalePageLayoutView="0" workbookViewId="0" topLeftCell="A1">
      <selection activeCell="G28" sqref="G28"/>
    </sheetView>
  </sheetViews>
  <sheetFormatPr defaultColWidth="9.140625" defaultRowHeight="12.75"/>
  <cols>
    <col min="1" max="1" width="3.8515625" style="0" customWidth="1"/>
    <col min="2" max="4" width="3.8515625" style="0" hidden="1" customWidth="1"/>
    <col min="5" max="6" width="6.7109375" style="0" hidden="1" customWidth="1"/>
    <col min="7" max="7" width="78.140625" style="0" bestFit="1" customWidth="1"/>
    <col min="8" max="8" width="18.7109375" style="0" customWidth="1"/>
    <col min="9" max="9" width="21.28125" style="93" customWidth="1"/>
    <col min="10" max="10" width="18.8515625" style="93" customWidth="1"/>
    <col min="12" max="12" width="12.57421875" style="0" bestFit="1" customWidth="1"/>
  </cols>
  <sheetData>
    <row r="1" spans="1:10" s="29" customFormat="1" ht="20.25">
      <c r="A1" s="120" t="s">
        <v>46</v>
      </c>
      <c r="B1" s="120"/>
      <c r="C1" s="120"/>
      <c r="D1" s="120"/>
      <c r="E1" s="120"/>
      <c r="F1" s="120"/>
      <c r="G1" s="120"/>
      <c r="H1" s="120"/>
      <c r="I1" s="120"/>
      <c r="J1" s="120"/>
    </row>
    <row r="2" spans="1:10" s="29" customFormat="1" ht="18.75" customHeight="1">
      <c r="A2" s="121" t="s">
        <v>132</v>
      </c>
      <c r="B2" s="121"/>
      <c r="C2" s="121"/>
      <c r="D2" s="121"/>
      <c r="E2" s="121"/>
      <c r="F2" s="121"/>
      <c r="G2" s="121"/>
      <c r="H2" s="121"/>
      <c r="I2" s="121"/>
      <c r="J2" s="121"/>
    </row>
    <row r="3" spans="1:10" s="29" customFormat="1" ht="16.5" customHeight="1">
      <c r="A3" s="122" t="s">
        <v>47</v>
      </c>
      <c r="B3" s="122"/>
      <c r="C3" s="122"/>
      <c r="D3" s="122"/>
      <c r="E3" s="122"/>
      <c r="F3" s="122"/>
      <c r="G3" s="122"/>
      <c r="H3" s="122"/>
      <c r="I3" s="122"/>
      <c r="J3" s="122"/>
    </row>
    <row r="4" ht="13.5" thickBot="1"/>
    <row r="5" spans="1:10" s="13" customFormat="1" ht="93" customHeight="1">
      <c r="A5" s="12"/>
      <c r="B5" s="54" t="s">
        <v>18</v>
      </c>
      <c r="C5" s="54" t="s">
        <v>17</v>
      </c>
      <c r="D5" s="54" t="s">
        <v>16</v>
      </c>
      <c r="E5" s="54" t="s">
        <v>15</v>
      </c>
      <c r="F5" s="54" t="s">
        <v>137</v>
      </c>
      <c r="G5" s="34" t="s">
        <v>49</v>
      </c>
      <c r="H5" s="31" t="s">
        <v>128</v>
      </c>
      <c r="I5" s="94" t="s">
        <v>129</v>
      </c>
      <c r="J5" s="94" t="s">
        <v>130</v>
      </c>
    </row>
    <row r="6" spans="1:10" ht="33" customHeight="1">
      <c r="A6" s="127" t="s">
        <v>43</v>
      </c>
      <c r="B6" s="127"/>
      <c r="C6" s="127"/>
      <c r="D6" s="127"/>
      <c r="E6" s="127"/>
      <c r="F6" s="127"/>
      <c r="G6" s="127"/>
      <c r="H6" s="81">
        <f>SUM(H7:H46)</f>
        <v>35286631.49999999</v>
      </c>
      <c r="I6" s="95">
        <f>SUM(I7:I46)</f>
        <v>38589177.9</v>
      </c>
      <c r="J6" s="95">
        <f>SUM(J7:J46)</f>
        <v>56111127.7</v>
      </c>
    </row>
    <row r="7" spans="1:10" ht="45" customHeight="1">
      <c r="A7" s="50">
        <v>1</v>
      </c>
      <c r="B7" s="51" t="s">
        <v>0</v>
      </c>
      <c r="C7" s="51" t="s">
        <v>22</v>
      </c>
      <c r="D7" s="51" t="s">
        <v>0</v>
      </c>
      <c r="E7" s="51"/>
      <c r="F7" s="51"/>
      <c r="G7" s="75" t="s">
        <v>160</v>
      </c>
      <c r="H7" s="55">
        <v>92781.6</v>
      </c>
      <c r="I7" s="96">
        <v>92781.6</v>
      </c>
      <c r="J7" s="96">
        <v>95245.7</v>
      </c>
    </row>
    <row r="8" spans="1:10" s="11" customFormat="1" ht="69" customHeight="1">
      <c r="A8" s="50">
        <v>2</v>
      </c>
      <c r="B8" s="51" t="s">
        <v>7</v>
      </c>
      <c r="C8" s="51" t="s">
        <v>1</v>
      </c>
      <c r="D8" s="51" t="s">
        <v>0</v>
      </c>
      <c r="E8" s="51" t="s">
        <v>134</v>
      </c>
      <c r="F8" s="51" t="s">
        <v>139</v>
      </c>
      <c r="G8" s="75" t="s">
        <v>161</v>
      </c>
      <c r="H8" s="55">
        <v>1876705.3</v>
      </c>
      <c r="I8" s="96">
        <v>1876705.3</v>
      </c>
      <c r="J8" s="96">
        <v>1094714.9</v>
      </c>
    </row>
    <row r="9" spans="1:10" s="11" customFormat="1" ht="69" customHeight="1">
      <c r="A9" s="50">
        <v>3</v>
      </c>
      <c r="B9" s="51" t="s">
        <v>7</v>
      </c>
      <c r="C9" s="51" t="s">
        <v>1</v>
      </c>
      <c r="D9" s="51" t="s">
        <v>0</v>
      </c>
      <c r="E9" s="51" t="s">
        <v>134</v>
      </c>
      <c r="F9" s="51" t="s">
        <v>140</v>
      </c>
      <c r="G9" s="75" t="s">
        <v>133</v>
      </c>
      <c r="H9" s="55">
        <v>0</v>
      </c>
      <c r="I9" s="96">
        <v>0</v>
      </c>
      <c r="J9" s="96">
        <v>2785594.5</v>
      </c>
    </row>
    <row r="10" spans="1:10" s="11" customFormat="1" ht="69" customHeight="1">
      <c r="A10" s="50">
        <v>4</v>
      </c>
      <c r="B10" s="51" t="s">
        <v>7</v>
      </c>
      <c r="C10" s="51" t="s">
        <v>1</v>
      </c>
      <c r="D10" s="51" t="s">
        <v>0</v>
      </c>
      <c r="E10" s="51" t="s">
        <v>134</v>
      </c>
      <c r="F10" s="51" t="s">
        <v>141</v>
      </c>
      <c r="G10" s="75" t="s">
        <v>162</v>
      </c>
      <c r="H10" s="55">
        <v>6550945.9</v>
      </c>
      <c r="I10" s="96">
        <v>9850945.9</v>
      </c>
      <c r="J10" s="96">
        <v>1106000.1</v>
      </c>
    </row>
    <row r="11" spans="1:10" s="11" customFormat="1" ht="69" customHeight="1">
      <c r="A11" s="50">
        <v>5</v>
      </c>
      <c r="B11" s="51"/>
      <c r="C11" s="51"/>
      <c r="D11" s="51"/>
      <c r="E11" s="51" t="s">
        <v>134</v>
      </c>
      <c r="F11" s="51" t="s">
        <v>142</v>
      </c>
      <c r="G11" s="75" t="s">
        <v>163</v>
      </c>
      <c r="H11" s="55">
        <v>0</v>
      </c>
      <c r="I11" s="96">
        <v>0</v>
      </c>
      <c r="J11" s="96">
        <v>9228174.6</v>
      </c>
    </row>
    <row r="12" spans="1:10" s="11" customFormat="1" ht="62.25" customHeight="1">
      <c r="A12" s="50">
        <v>6</v>
      </c>
      <c r="B12" s="51" t="s">
        <v>7</v>
      </c>
      <c r="C12" s="51" t="s">
        <v>1</v>
      </c>
      <c r="D12" s="51" t="s">
        <v>1</v>
      </c>
      <c r="E12" s="51" t="s">
        <v>134</v>
      </c>
      <c r="F12" s="51" t="s">
        <v>143</v>
      </c>
      <c r="G12" s="75" t="s">
        <v>164</v>
      </c>
      <c r="H12" s="55">
        <v>2742686.4</v>
      </c>
      <c r="I12" s="96">
        <v>2732776.8</v>
      </c>
      <c r="J12" s="96">
        <v>2754929.2</v>
      </c>
    </row>
    <row r="13" spans="1:18" s="11" customFormat="1" ht="63.75" customHeight="1">
      <c r="A13" s="50">
        <v>7</v>
      </c>
      <c r="B13" s="51" t="s">
        <v>7</v>
      </c>
      <c r="C13" s="51" t="s">
        <v>1</v>
      </c>
      <c r="D13" s="51" t="s">
        <v>1</v>
      </c>
      <c r="E13" s="51" t="s">
        <v>134</v>
      </c>
      <c r="F13" s="51" t="s">
        <v>144</v>
      </c>
      <c r="G13" s="75" t="s">
        <v>165</v>
      </c>
      <c r="H13" s="55">
        <v>364413.7</v>
      </c>
      <c r="I13" s="96">
        <v>364413.7</v>
      </c>
      <c r="J13" s="96">
        <v>348071.3</v>
      </c>
      <c r="R13" s="10"/>
    </row>
    <row r="14" spans="1:10" s="11" customFormat="1" ht="70.5" customHeight="1">
      <c r="A14" s="50">
        <v>8</v>
      </c>
      <c r="B14" s="51" t="s">
        <v>7</v>
      </c>
      <c r="C14" s="51" t="s">
        <v>1</v>
      </c>
      <c r="D14" s="51" t="s">
        <v>1</v>
      </c>
      <c r="E14" s="51" t="s">
        <v>134</v>
      </c>
      <c r="F14" s="51" t="s">
        <v>144</v>
      </c>
      <c r="G14" s="75" t="s">
        <v>175</v>
      </c>
      <c r="H14" s="55">
        <v>995290.6</v>
      </c>
      <c r="I14" s="96">
        <v>995290.6</v>
      </c>
      <c r="J14" s="96">
        <v>1509734.6</v>
      </c>
    </row>
    <row r="15" spans="1:10" s="11" customFormat="1" ht="77.25" customHeight="1">
      <c r="A15" s="50">
        <v>9</v>
      </c>
      <c r="B15" s="51" t="s">
        <v>7</v>
      </c>
      <c r="C15" s="51" t="s">
        <v>1</v>
      </c>
      <c r="D15" s="51" t="s">
        <v>1</v>
      </c>
      <c r="E15" s="51" t="s">
        <v>134</v>
      </c>
      <c r="F15" s="51" t="s">
        <v>145</v>
      </c>
      <c r="G15" s="75" t="s">
        <v>25</v>
      </c>
      <c r="H15" s="55">
        <v>1080613.5</v>
      </c>
      <c r="I15" s="96">
        <v>1080613.5</v>
      </c>
      <c r="J15" s="96">
        <v>1428244.9</v>
      </c>
    </row>
    <row r="16" spans="1:10" s="11" customFormat="1" ht="60" customHeight="1">
      <c r="A16" s="50">
        <v>10</v>
      </c>
      <c r="B16" s="51" t="s">
        <v>7</v>
      </c>
      <c r="C16" s="51" t="s">
        <v>1</v>
      </c>
      <c r="D16" s="51" t="s">
        <v>1</v>
      </c>
      <c r="E16" s="51" t="s">
        <v>134</v>
      </c>
      <c r="F16" s="51" t="s">
        <v>159</v>
      </c>
      <c r="G16" s="75" t="s">
        <v>158</v>
      </c>
      <c r="H16" s="55">
        <v>0</v>
      </c>
      <c r="I16" s="96">
        <v>0</v>
      </c>
      <c r="J16" s="96">
        <v>4096100</v>
      </c>
    </row>
    <row r="17" spans="1:10" s="11" customFormat="1" ht="50.25" customHeight="1">
      <c r="A17" s="50">
        <v>11</v>
      </c>
      <c r="B17" s="51" t="s">
        <v>1</v>
      </c>
      <c r="C17" s="51" t="s">
        <v>0</v>
      </c>
      <c r="D17" s="51" t="s">
        <v>0</v>
      </c>
      <c r="E17" s="51" t="s">
        <v>146</v>
      </c>
      <c r="F17" s="51" t="s">
        <v>144</v>
      </c>
      <c r="G17" s="75" t="s">
        <v>166</v>
      </c>
      <c r="H17" s="55">
        <v>455418.7</v>
      </c>
      <c r="I17" s="96">
        <v>455418.7</v>
      </c>
      <c r="J17" s="96">
        <v>3046009.8</v>
      </c>
    </row>
    <row r="18" spans="1:10" s="11" customFormat="1" ht="50.25" customHeight="1">
      <c r="A18" s="50">
        <v>12</v>
      </c>
      <c r="B18" s="51" t="s">
        <v>1</v>
      </c>
      <c r="C18" s="51" t="s">
        <v>0</v>
      </c>
      <c r="D18" s="51" t="s">
        <v>0</v>
      </c>
      <c r="E18" s="51" t="s">
        <v>146</v>
      </c>
      <c r="F18" s="51" t="s">
        <v>147</v>
      </c>
      <c r="G18" s="75" t="s">
        <v>167</v>
      </c>
      <c r="H18" s="55">
        <v>151560.6</v>
      </c>
      <c r="I18" s="96">
        <v>151560.6</v>
      </c>
      <c r="J18" s="96">
        <v>521560.1</v>
      </c>
    </row>
    <row r="19" spans="1:10" s="11" customFormat="1" ht="50.25" customHeight="1">
      <c r="A19" s="50">
        <v>13</v>
      </c>
      <c r="B19" s="51" t="s">
        <v>1</v>
      </c>
      <c r="C19" s="51" t="s">
        <v>0</v>
      </c>
      <c r="D19" s="51" t="s">
        <v>0</v>
      </c>
      <c r="E19" s="51" t="s">
        <v>146</v>
      </c>
      <c r="F19" s="51" t="s">
        <v>148</v>
      </c>
      <c r="G19" s="75" t="s">
        <v>168</v>
      </c>
      <c r="H19" s="55">
        <v>1072785.8</v>
      </c>
      <c r="I19" s="96">
        <v>1072785.8</v>
      </c>
      <c r="J19" s="96">
        <v>3006892.8</v>
      </c>
    </row>
    <row r="20" spans="1:10" s="11" customFormat="1" ht="50.25" customHeight="1">
      <c r="A20" s="50">
        <v>14</v>
      </c>
      <c r="B20" s="51" t="s">
        <v>1</v>
      </c>
      <c r="C20" s="51" t="s">
        <v>0</v>
      </c>
      <c r="D20" s="51" t="s">
        <v>0</v>
      </c>
      <c r="E20" s="51" t="s">
        <v>146</v>
      </c>
      <c r="F20" s="51" t="s">
        <v>149</v>
      </c>
      <c r="G20" s="75" t="s">
        <v>170</v>
      </c>
      <c r="H20" s="55">
        <v>268208.4</v>
      </c>
      <c r="I20" s="96">
        <v>268208.4</v>
      </c>
      <c r="J20" s="96">
        <v>751723.2</v>
      </c>
    </row>
    <row r="21" spans="1:10" s="11" customFormat="1" ht="50.25" customHeight="1">
      <c r="A21" s="50">
        <v>15</v>
      </c>
      <c r="B21" s="51" t="s">
        <v>1</v>
      </c>
      <c r="C21" s="51" t="s">
        <v>0</v>
      </c>
      <c r="D21" s="51" t="s">
        <v>0</v>
      </c>
      <c r="E21" s="51" t="s">
        <v>146</v>
      </c>
      <c r="F21" s="51" t="s">
        <v>150</v>
      </c>
      <c r="G21" s="75" t="s">
        <v>169</v>
      </c>
      <c r="H21" s="55">
        <v>848161</v>
      </c>
      <c r="I21" s="96">
        <v>848161</v>
      </c>
      <c r="J21" s="96">
        <v>3046009.8</v>
      </c>
    </row>
    <row r="22" spans="1:10" s="11" customFormat="1" ht="50.25" customHeight="1" hidden="1">
      <c r="A22" s="50">
        <v>16</v>
      </c>
      <c r="B22" s="51" t="s">
        <v>10</v>
      </c>
      <c r="C22" s="51" t="s">
        <v>22</v>
      </c>
      <c r="D22" s="51" t="s">
        <v>0</v>
      </c>
      <c r="E22" s="51"/>
      <c r="F22" s="51"/>
      <c r="G22" s="75" t="s">
        <v>26</v>
      </c>
      <c r="H22" s="55"/>
      <c r="I22" s="96"/>
      <c r="J22" s="96"/>
    </row>
    <row r="23" spans="1:10" s="11" customFormat="1" ht="50.25" customHeight="1" hidden="1">
      <c r="A23" s="50">
        <v>17</v>
      </c>
      <c r="B23" s="51" t="s">
        <v>10</v>
      </c>
      <c r="C23" s="51" t="s">
        <v>22</v>
      </c>
      <c r="D23" s="51" t="s">
        <v>0</v>
      </c>
      <c r="E23" s="51"/>
      <c r="F23" s="51"/>
      <c r="G23" s="75" t="s">
        <v>27</v>
      </c>
      <c r="H23" s="55"/>
      <c r="I23" s="96"/>
      <c r="J23" s="96"/>
    </row>
    <row r="24" spans="1:10" s="11" customFormat="1" ht="50.25" customHeight="1" hidden="1">
      <c r="A24" s="50">
        <v>18</v>
      </c>
      <c r="B24" s="52" t="s">
        <v>10</v>
      </c>
      <c r="C24" s="52" t="s">
        <v>22</v>
      </c>
      <c r="D24" s="52" t="s">
        <v>0</v>
      </c>
      <c r="E24" s="52"/>
      <c r="F24" s="52"/>
      <c r="G24" s="75" t="s">
        <v>28</v>
      </c>
      <c r="H24" s="55"/>
      <c r="I24" s="96"/>
      <c r="J24" s="96"/>
    </row>
    <row r="25" spans="1:10" s="11" customFormat="1" ht="50.25" customHeight="1" hidden="1">
      <c r="A25" s="50">
        <v>19</v>
      </c>
      <c r="B25" s="51" t="s">
        <v>10</v>
      </c>
      <c r="C25" s="51" t="s">
        <v>22</v>
      </c>
      <c r="D25" s="51" t="s">
        <v>0</v>
      </c>
      <c r="E25" s="51"/>
      <c r="F25" s="51"/>
      <c r="G25" s="75" t="s">
        <v>23</v>
      </c>
      <c r="H25" s="55"/>
      <c r="I25" s="96"/>
      <c r="J25" s="96"/>
    </row>
    <row r="26" spans="1:10" s="11" customFormat="1" ht="50.25" customHeight="1" hidden="1">
      <c r="A26" s="50">
        <v>20</v>
      </c>
      <c r="B26" s="51" t="s">
        <v>10</v>
      </c>
      <c r="C26" s="51" t="s">
        <v>22</v>
      </c>
      <c r="D26" s="51" t="s">
        <v>0</v>
      </c>
      <c r="E26" s="51"/>
      <c r="F26" s="51"/>
      <c r="G26" s="75" t="s">
        <v>24</v>
      </c>
      <c r="H26" s="55"/>
      <c r="I26" s="96"/>
      <c r="J26" s="96"/>
    </row>
    <row r="27" spans="1:10" s="11" customFormat="1" ht="62.25" customHeight="1">
      <c r="A27" s="50">
        <v>21</v>
      </c>
      <c r="B27" s="51" t="s">
        <v>10</v>
      </c>
      <c r="C27" s="51" t="s">
        <v>7</v>
      </c>
      <c r="D27" s="51" t="s">
        <v>0</v>
      </c>
      <c r="E27" s="51" t="s">
        <v>134</v>
      </c>
      <c r="F27" s="51" t="s">
        <v>151</v>
      </c>
      <c r="G27" s="75" t="s">
        <v>171</v>
      </c>
      <c r="H27" s="55">
        <v>516189.1</v>
      </c>
      <c r="I27" s="96">
        <v>516189.1</v>
      </c>
      <c r="J27" s="96">
        <v>1774495.1</v>
      </c>
    </row>
    <row r="28" spans="1:10" s="11" customFormat="1" ht="69.75" customHeight="1">
      <c r="A28" s="50">
        <v>22</v>
      </c>
      <c r="B28" s="51" t="s">
        <v>10</v>
      </c>
      <c r="C28" s="51" t="s">
        <v>7</v>
      </c>
      <c r="D28" s="51" t="s">
        <v>0</v>
      </c>
      <c r="E28" s="51" t="s">
        <v>134</v>
      </c>
      <c r="F28" s="51" t="s">
        <v>152</v>
      </c>
      <c r="G28" s="75" t="s">
        <v>172</v>
      </c>
      <c r="H28" s="55">
        <v>639106.8</v>
      </c>
      <c r="I28" s="96">
        <v>639106.8</v>
      </c>
      <c r="J28" s="96">
        <v>587596.9</v>
      </c>
    </row>
    <row r="29" spans="1:10" s="11" customFormat="1" ht="50.25" customHeight="1">
      <c r="A29" s="50">
        <v>23</v>
      </c>
      <c r="B29" s="51" t="s">
        <v>10</v>
      </c>
      <c r="C29" s="51" t="s">
        <v>7</v>
      </c>
      <c r="D29" s="51" t="s">
        <v>0</v>
      </c>
      <c r="E29" s="51" t="s">
        <v>134</v>
      </c>
      <c r="F29" s="51" t="s">
        <v>153</v>
      </c>
      <c r="G29" s="75" t="s">
        <v>173</v>
      </c>
      <c r="H29" s="55">
        <v>170820.1</v>
      </c>
      <c r="I29" s="96">
        <v>170820.1</v>
      </c>
      <c r="J29" s="96">
        <v>161577.9</v>
      </c>
    </row>
    <row r="30" spans="1:10" s="11" customFormat="1" ht="50.25" customHeight="1">
      <c r="A30" s="50">
        <v>24</v>
      </c>
      <c r="B30" s="51" t="s">
        <v>2</v>
      </c>
      <c r="C30" s="51" t="s">
        <v>0</v>
      </c>
      <c r="D30" s="51" t="s">
        <v>0</v>
      </c>
      <c r="E30" s="51" t="s">
        <v>135</v>
      </c>
      <c r="F30" s="51" t="s">
        <v>136</v>
      </c>
      <c r="G30" s="75" t="s">
        <v>29</v>
      </c>
      <c r="H30" s="55">
        <v>19779.4</v>
      </c>
      <c r="I30" s="96">
        <v>19779.4</v>
      </c>
      <c r="J30" s="96">
        <v>34821.7</v>
      </c>
    </row>
    <row r="31" spans="1:10" s="11" customFormat="1" ht="50.25" customHeight="1">
      <c r="A31" s="50">
        <v>25</v>
      </c>
      <c r="B31" s="51" t="s">
        <v>2</v>
      </c>
      <c r="C31" s="51" t="s">
        <v>0</v>
      </c>
      <c r="D31" s="51" t="s">
        <v>4</v>
      </c>
      <c r="E31" s="51" t="s">
        <v>135</v>
      </c>
      <c r="F31" s="51" t="s">
        <v>138</v>
      </c>
      <c r="G31" s="75" t="s">
        <v>30</v>
      </c>
      <c r="H31" s="55">
        <v>5909570.3</v>
      </c>
      <c r="I31" s="96">
        <v>5909570.3</v>
      </c>
      <c r="J31" s="96">
        <v>7153784.9</v>
      </c>
    </row>
    <row r="32" spans="1:10" s="11" customFormat="1" ht="50.25" customHeight="1">
      <c r="A32" s="50">
        <v>26</v>
      </c>
      <c r="B32" s="51" t="s">
        <v>2</v>
      </c>
      <c r="C32" s="51" t="s">
        <v>0</v>
      </c>
      <c r="D32" s="51" t="s">
        <v>4</v>
      </c>
      <c r="E32" s="51"/>
      <c r="F32" s="51"/>
      <c r="G32" s="75" t="s">
        <v>31</v>
      </c>
      <c r="H32" s="55">
        <v>94696.3</v>
      </c>
      <c r="I32" s="96">
        <v>94696.3</v>
      </c>
      <c r="J32" s="96">
        <v>0</v>
      </c>
    </row>
    <row r="33" spans="1:10" s="11" customFormat="1" ht="50.25" customHeight="1" hidden="1">
      <c r="A33" s="50">
        <v>27</v>
      </c>
      <c r="B33" s="51" t="s">
        <v>2</v>
      </c>
      <c r="C33" s="51" t="s">
        <v>0</v>
      </c>
      <c r="D33" s="51" t="s">
        <v>4</v>
      </c>
      <c r="E33" s="51"/>
      <c r="F33" s="51"/>
      <c r="G33" s="75" t="s">
        <v>32</v>
      </c>
      <c r="H33" s="55">
        <v>0</v>
      </c>
      <c r="I33" s="96">
        <v>0</v>
      </c>
      <c r="J33" s="96"/>
    </row>
    <row r="34" spans="1:10" s="11" customFormat="1" ht="50.25" customHeight="1">
      <c r="A34" s="50">
        <v>28</v>
      </c>
      <c r="B34" s="51" t="s">
        <v>2</v>
      </c>
      <c r="C34" s="51" t="s">
        <v>4</v>
      </c>
      <c r="D34" s="51" t="s">
        <v>0</v>
      </c>
      <c r="E34" s="51" t="s">
        <v>135</v>
      </c>
      <c r="F34" s="51" t="s">
        <v>154</v>
      </c>
      <c r="G34" s="75" t="s">
        <v>33</v>
      </c>
      <c r="H34" s="55">
        <v>9939058</v>
      </c>
      <c r="I34" s="96">
        <v>9939058</v>
      </c>
      <c r="J34" s="96">
        <v>10122376.5</v>
      </c>
    </row>
    <row r="35" spans="1:10" s="11" customFormat="1" ht="50.25" customHeight="1">
      <c r="A35" s="50">
        <v>29</v>
      </c>
      <c r="B35" s="51" t="s">
        <v>2</v>
      </c>
      <c r="C35" s="51" t="s">
        <v>4</v>
      </c>
      <c r="D35" s="51" t="s">
        <v>0</v>
      </c>
      <c r="E35" s="51"/>
      <c r="F35" s="51"/>
      <c r="G35" s="75" t="s">
        <v>34</v>
      </c>
      <c r="H35" s="55">
        <v>159551.3</v>
      </c>
      <c r="I35" s="96">
        <v>159551.3</v>
      </c>
      <c r="J35" s="96">
        <v>0</v>
      </c>
    </row>
    <row r="36" spans="1:10" s="11" customFormat="1" ht="50.25" customHeight="1" hidden="1">
      <c r="A36" s="50">
        <v>30</v>
      </c>
      <c r="B36" s="51" t="s">
        <v>2</v>
      </c>
      <c r="C36" s="51" t="s">
        <v>4</v>
      </c>
      <c r="D36" s="51" t="s">
        <v>0</v>
      </c>
      <c r="E36" s="51"/>
      <c r="F36" s="51"/>
      <c r="G36" s="75" t="s">
        <v>35</v>
      </c>
      <c r="H36" s="55">
        <v>0</v>
      </c>
      <c r="I36" s="96">
        <v>0</v>
      </c>
      <c r="J36" s="96"/>
    </row>
    <row r="37" spans="1:10" s="11" customFormat="1" ht="50.25" customHeight="1" hidden="1">
      <c r="A37" s="50">
        <v>31</v>
      </c>
      <c r="B37" s="51" t="s">
        <v>2</v>
      </c>
      <c r="C37" s="51" t="s">
        <v>4</v>
      </c>
      <c r="D37" s="51" t="s">
        <v>0</v>
      </c>
      <c r="E37" s="51"/>
      <c r="F37" s="51"/>
      <c r="G37" s="75" t="s">
        <v>36</v>
      </c>
      <c r="H37" s="55"/>
      <c r="I37" s="96"/>
      <c r="J37" s="96"/>
    </row>
    <row r="38" spans="1:10" s="11" customFormat="1" ht="50.25" customHeight="1">
      <c r="A38" s="50">
        <v>32</v>
      </c>
      <c r="B38" s="51" t="s">
        <v>2</v>
      </c>
      <c r="C38" s="51" t="s">
        <v>4</v>
      </c>
      <c r="D38" s="51" t="s">
        <v>4</v>
      </c>
      <c r="E38" s="51" t="s">
        <v>135</v>
      </c>
      <c r="F38" s="51" t="s">
        <v>155</v>
      </c>
      <c r="G38" s="75" t="s">
        <v>37</v>
      </c>
      <c r="H38" s="55">
        <v>243427.4</v>
      </c>
      <c r="I38" s="96">
        <v>243427.4</v>
      </c>
      <c r="J38" s="96">
        <v>355701.2</v>
      </c>
    </row>
    <row r="39" spans="1:10" s="11" customFormat="1" ht="50.25" customHeight="1" hidden="1">
      <c r="A39" s="50">
        <v>33</v>
      </c>
      <c r="B39" s="51" t="s">
        <v>2</v>
      </c>
      <c r="C39" s="51" t="s">
        <v>4</v>
      </c>
      <c r="D39" s="51" t="s">
        <v>4</v>
      </c>
      <c r="E39" s="51"/>
      <c r="F39" s="51"/>
      <c r="G39" s="75" t="s">
        <v>38</v>
      </c>
      <c r="H39" s="55">
        <v>0</v>
      </c>
      <c r="I39" s="96">
        <v>0</v>
      </c>
      <c r="J39" s="96"/>
    </row>
    <row r="40" spans="1:10" s="11" customFormat="1" ht="50.25" customHeight="1" hidden="1">
      <c r="A40" s="50">
        <v>34</v>
      </c>
      <c r="B40" s="51" t="s">
        <v>2</v>
      </c>
      <c r="C40" s="51" t="s">
        <v>4</v>
      </c>
      <c r="D40" s="51" t="s">
        <v>4</v>
      </c>
      <c r="E40" s="51"/>
      <c r="F40" s="51"/>
      <c r="G40" s="75" t="s">
        <v>39</v>
      </c>
      <c r="H40" s="55">
        <v>0</v>
      </c>
      <c r="I40" s="96">
        <v>0</v>
      </c>
      <c r="J40" s="96"/>
    </row>
    <row r="41" spans="1:10" s="11" customFormat="1" ht="50.25" customHeight="1" hidden="1">
      <c r="A41" s="50">
        <v>35</v>
      </c>
      <c r="B41" s="51" t="s">
        <v>2</v>
      </c>
      <c r="C41" s="51" t="s">
        <v>4</v>
      </c>
      <c r="D41" s="51" t="s">
        <v>4</v>
      </c>
      <c r="E41" s="51"/>
      <c r="F41" s="51"/>
      <c r="G41" s="75" t="s">
        <v>40</v>
      </c>
      <c r="H41" s="55"/>
      <c r="I41" s="96"/>
      <c r="J41" s="96"/>
    </row>
    <row r="42" spans="1:10" s="11" customFormat="1" ht="50.25" customHeight="1">
      <c r="A42" s="50">
        <v>36</v>
      </c>
      <c r="B42" s="51" t="s">
        <v>2</v>
      </c>
      <c r="C42" s="51" t="s">
        <v>1</v>
      </c>
      <c r="D42" s="51" t="s">
        <v>0</v>
      </c>
      <c r="E42" s="51" t="s">
        <v>156</v>
      </c>
      <c r="F42" s="51" t="s">
        <v>157</v>
      </c>
      <c r="G42" s="75" t="s">
        <v>174</v>
      </c>
      <c r="H42" s="55">
        <v>7547.8</v>
      </c>
      <c r="I42" s="96">
        <v>7547.8</v>
      </c>
      <c r="J42" s="96">
        <v>7547.8</v>
      </c>
    </row>
    <row r="43" spans="1:10" s="11" customFormat="1" ht="50.25" customHeight="1" hidden="1">
      <c r="A43" s="50">
        <v>37</v>
      </c>
      <c r="B43" s="51" t="s">
        <v>2</v>
      </c>
      <c r="C43" s="51" t="s">
        <v>10</v>
      </c>
      <c r="D43" s="51" t="s">
        <v>0</v>
      </c>
      <c r="E43" s="51"/>
      <c r="F43" s="51"/>
      <c r="G43" s="75" t="s">
        <v>41</v>
      </c>
      <c r="H43" s="55">
        <v>0</v>
      </c>
      <c r="I43" s="96">
        <v>0</v>
      </c>
      <c r="J43" s="96"/>
    </row>
    <row r="44" spans="1:10" s="11" customFormat="1" ht="50.25" customHeight="1">
      <c r="A44" s="50">
        <v>38</v>
      </c>
      <c r="B44" s="51" t="s">
        <v>2</v>
      </c>
      <c r="C44" s="51" t="s">
        <v>10</v>
      </c>
      <c r="D44" s="51" t="s">
        <v>0</v>
      </c>
      <c r="E44" s="51" t="s">
        <v>135</v>
      </c>
      <c r="F44" s="51" t="s">
        <v>153</v>
      </c>
      <c r="G44" s="75" t="s">
        <v>42</v>
      </c>
      <c r="H44" s="55">
        <v>31097.9</v>
      </c>
      <c r="I44" s="96">
        <v>31097.9</v>
      </c>
      <c r="J44" s="96">
        <v>37662.2</v>
      </c>
    </row>
    <row r="45" spans="1:10" s="11" customFormat="1" ht="50.25" customHeight="1">
      <c r="A45" s="50">
        <v>39</v>
      </c>
      <c r="B45" s="89" t="s">
        <v>44</v>
      </c>
      <c r="C45" s="89" t="s">
        <v>2</v>
      </c>
      <c r="D45" s="89" t="s">
        <v>0</v>
      </c>
      <c r="E45" s="89"/>
      <c r="F45" s="89"/>
      <c r="G45" s="75" t="s">
        <v>124</v>
      </c>
      <c r="H45" s="55">
        <v>363719.6</v>
      </c>
      <c r="I45" s="96">
        <v>363719.6</v>
      </c>
      <c r="J45" s="96">
        <v>361962.5</v>
      </c>
    </row>
    <row r="46" spans="1:10" s="11" customFormat="1" ht="50.25" customHeight="1">
      <c r="A46" s="50">
        <v>40</v>
      </c>
      <c r="B46" s="53" t="s">
        <v>44</v>
      </c>
      <c r="C46" s="53" t="s">
        <v>2</v>
      </c>
      <c r="D46" s="53" t="s">
        <v>4</v>
      </c>
      <c r="E46" s="53"/>
      <c r="F46" s="53"/>
      <c r="G46" s="75" t="s">
        <v>45</v>
      </c>
      <c r="H46" s="57">
        <v>692496</v>
      </c>
      <c r="I46" s="96">
        <v>704952</v>
      </c>
      <c r="J46" s="96">
        <v>694595.5</v>
      </c>
    </row>
    <row r="47" spans="1:12" ht="42" customHeight="1">
      <c r="A47" s="128" t="s">
        <v>43</v>
      </c>
      <c r="B47" s="128"/>
      <c r="C47" s="128"/>
      <c r="D47" s="128"/>
      <c r="E47" s="128"/>
      <c r="F47" s="128"/>
      <c r="G47" s="128"/>
      <c r="H47" s="58">
        <f>+SUM(H8:H46)</f>
        <v>35193849.9</v>
      </c>
      <c r="I47" s="97">
        <f>+SUM(I8:I46)</f>
        <v>38496396.29999999</v>
      </c>
      <c r="J47" s="97">
        <f>+SUM(J7:J46)</f>
        <v>56111127.7</v>
      </c>
      <c r="L47" s="88">
        <f>+J47-J48-600000</f>
        <v>55053919.5</v>
      </c>
    </row>
    <row r="48" ht="12.75">
      <c r="J48" s="98">
        <f>+J45+J7</f>
        <v>457208.2</v>
      </c>
    </row>
    <row r="50" spans="8:9" ht="12.75">
      <c r="H50" s="26"/>
      <c r="I50" s="98"/>
    </row>
    <row r="51" spans="8:10" ht="14.25">
      <c r="H51" s="27"/>
      <c r="I51" s="100"/>
      <c r="J51" s="98"/>
    </row>
    <row r="52" spans="8:9" ht="12.75">
      <c r="H52" s="28"/>
      <c r="I52" s="101"/>
    </row>
    <row r="53" spans="8:12" ht="12.75">
      <c r="H53" s="28"/>
      <c r="I53" s="101"/>
      <c r="J53" s="99"/>
      <c r="L53" s="88"/>
    </row>
  </sheetData>
  <sheetProtection/>
  <mergeCells count="5">
    <mergeCell ref="A47:G47"/>
    <mergeCell ref="A6:G6"/>
    <mergeCell ref="A1:J1"/>
    <mergeCell ref="A2:J2"/>
    <mergeCell ref="A3:J3"/>
  </mergeCells>
  <printOptions/>
  <pageMargins left="0.24" right="0.23" top="0.75" bottom="0.75" header="0.3" footer="0.3"/>
  <pageSetup horizontalDpi="600" verticalDpi="600" orientation="portrait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8"/>
  <sheetViews>
    <sheetView zoomScaleSheetLayoutView="115" zoomScalePageLayoutView="0" workbookViewId="0" topLeftCell="A1">
      <selection activeCell="G17" sqref="G17"/>
    </sheetView>
  </sheetViews>
  <sheetFormatPr defaultColWidth="9.140625" defaultRowHeight="12.75"/>
  <cols>
    <col min="1" max="1" width="4.00390625" style="63" customWidth="1"/>
    <col min="2" max="2" width="71.28125" style="63" customWidth="1"/>
    <col min="3" max="3" width="17.140625" style="63" customWidth="1"/>
    <col min="4" max="16384" width="9.140625" style="60" customWidth="1"/>
  </cols>
  <sheetData>
    <row r="1" spans="1:3" ht="20.25">
      <c r="A1" s="113" t="s">
        <v>46</v>
      </c>
      <c r="B1" s="113"/>
      <c r="C1" s="113"/>
    </row>
    <row r="2" spans="1:3" ht="52.5" customHeight="1">
      <c r="A2" s="114" t="s">
        <v>125</v>
      </c>
      <c r="B2" s="114"/>
      <c r="C2" s="114"/>
    </row>
    <row r="3" spans="1:3" ht="16.5">
      <c r="A3" s="115" t="s">
        <v>47</v>
      </c>
      <c r="B3" s="115"/>
      <c r="C3" s="115"/>
    </row>
    <row r="4" spans="1:3" ht="15">
      <c r="A4" s="61"/>
      <c r="B4" s="61"/>
      <c r="C4" s="61"/>
    </row>
    <row r="5" spans="1:3" ht="16.5" thickBot="1">
      <c r="A5" s="14"/>
      <c r="B5" s="116" t="s">
        <v>48</v>
      </c>
      <c r="C5" s="117"/>
    </row>
    <row r="6" spans="1:3" ht="30.75" customHeight="1">
      <c r="A6" s="65" t="s">
        <v>20</v>
      </c>
      <c r="B6" s="66" t="s">
        <v>49</v>
      </c>
      <c r="C6" s="67" t="s">
        <v>105</v>
      </c>
    </row>
    <row r="7" spans="1:3" ht="26.25" customHeight="1">
      <c r="A7" s="78"/>
      <c r="B7" s="64" t="s">
        <v>106</v>
      </c>
      <c r="C7" s="79">
        <f>SUM(C8:C18)</f>
        <v>9033392.8</v>
      </c>
    </row>
    <row r="8" spans="1:3" ht="24" customHeight="1">
      <c r="A8" s="80">
        <v>1</v>
      </c>
      <c r="B8" s="62" t="s">
        <v>107</v>
      </c>
      <c r="C8" s="82">
        <v>1073552.5</v>
      </c>
    </row>
    <row r="9" spans="1:3" ht="28.5" customHeight="1">
      <c r="A9" s="80">
        <v>2</v>
      </c>
      <c r="B9" s="62" t="s">
        <v>108</v>
      </c>
      <c r="C9" s="82">
        <v>3284000</v>
      </c>
    </row>
    <row r="10" spans="1:3" ht="51.75" customHeight="1">
      <c r="A10" s="80">
        <v>3</v>
      </c>
      <c r="B10" s="62" t="s">
        <v>126</v>
      </c>
      <c r="C10" s="82">
        <v>600000</v>
      </c>
    </row>
    <row r="11" spans="1:3" ht="45" customHeight="1">
      <c r="A11" s="80">
        <v>4</v>
      </c>
      <c r="B11" s="62" t="s">
        <v>109</v>
      </c>
      <c r="C11" s="82">
        <v>602201.9</v>
      </c>
    </row>
    <row r="12" spans="1:3" ht="57.75" customHeight="1">
      <c r="A12" s="80">
        <v>5</v>
      </c>
      <c r="B12" s="62" t="s">
        <v>110</v>
      </c>
      <c r="C12" s="82">
        <v>8460</v>
      </c>
    </row>
    <row r="13" spans="1:3" ht="51" customHeight="1">
      <c r="A13" s="80">
        <v>6</v>
      </c>
      <c r="B13" s="62" t="s">
        <v>111</v>
      </c>
      <c r="C13" s="82">
        <v>2229951.6</v>
      </c>
    </row>
    <row r="14" spans="1:3" ht="33" customHeight="1">
      <c r="A14" s="80">
        <v>7</v>
      </c>
      <c r="B14" s="62" t="s">
        <v>112</v>
      </c>
      <c r="C14" s="82">
        <v>291962.9</v>
      </c>
    </row>
    <row r="15" spans="1:3" ht="36.75" customHeight="1">
      <c r="A15" s="80">
        <v>8</v>
      </c>
      <c r="B15" s="62" t="s">
        <v>6</v>
      </c>
      <c r="C15" s="82">
        <v>302409.3</v>
      </c>
    </row>
    <row r="16" spans="1:3" ht="27" customHeight="1">
      <c r="A16" s="80">
        <v>9</v>
      </c>
      <c r="B16" s="62" t="s">
        <v>3</v>
      </c>
      <c r="C16" s="82">
        <v>435900.1</v>
      </c>
    </row>
    <row r="17" spans="1:3" ht="37.5" customHeight="1">
      <c r="A17" s="80">
        <v>10</v>
      </c>
      <c r="B17" s="62" t="s">
        <v>113</v>
      </c>
      <c r="C17" s="82">
        <v>62595.8</v>
      </c>
    </row>
    <row r="18" spans="1:3" ht="41.25" customHeight="1">
      <c r="A18" s="80">
        <v>11</v>
      </c>
      <c r="B18" s="62" t="s">
        <v>114</v>
      </c>
      <c r="C18" s="82">
        <v>142358.7</v>
      </c>
    </row>
  </sheetData>
  <sheetProtection/>
  <mergeCells count="4">
    <mergeCell ref="A1:C1"/>
    <mergeCell ref="A2:C2"/>
    <mergeCell ref="A3:C3"/>
    <mergeCell ref="B5:C5"/>
  </mergeCells>
  <printOptions horizontalCentered="1"/>
  <pageMargins left="0.7" right="0.7" top="0.75" bottom="0.75" header="0.3" footer="0.3"/>
  <pageSetup blackAndWhite="1" horizontalDpi="600" verticalDpi="600" orientation="portrait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93"/>
  <sheetViews>
    <sheetView zoomScaleSheetLayoutView="100" zoomScalePageLayoutView="0" workbookViewId="0" topLeftCell="A1">
      <selection activeCell="B17" sqref="B17"/>
    </sheetView>
  </sheetViews>
  <sheetFormatPr defaultColWidth="9.140625" defaultRowHeight="12.75"/>
  <cols>
    <col min="1" max="1" width="5.8515625" style="29" customWidth="1"/>
    <col min="2" max="2" width="97.421875" style="29" customWidth="1"/>
    <col min="3" max="3" width="22.00390625" style="29" customWidth="1"/>
    <col min="4" max="4" width="15.140625" style="29" customWidth="1"/>
    <col min="5" max="16384" width="9.140625" style="29" customWidth="1"/>
  </cols>
  <sheetData>
    <row r="1" spans="1:3" ht="15" customHeight="1">
      <c r="A1" s="120" t="s">
        <v>46</v>
      </c>
      <c r="B1" s="120"/>
      <c r="C1" s="120"/>
    </row>
    <row r="2" spans="1:3" ht="42" customHeight="1">
      <c r="A2" s="129" t="s">
        <v>118</v>
      </c>
      <c r="B2" s="129"/>
      <c r="C2" s="129"/>
    </row>
    <row r="3" spans="1:3" ht="16.5">
      <c r="A3" s="122" t="s">
        <v>47</v>
      </c>
      <c r="B3" s="122"/>
      <c r="C3" s="122"/>
    </row>
    <row r="4" spans="1:3" ht="13.5" customHeight="1" thickBot="1">
      <c r="A4" s="68"/>
      <c r="B4" s="130" t="s">
        <v>48</v>
      </c>
      <c r="C4" s="130"/>
    </row>
    <row r="5" spans="1:3" ht="15.75">
      <c r="A5" s="69" t="s">
        <v>20</v>
      </c>
      <c r="B5" s="70" t="s">
        <v>49</v>
      </c>
      <c r="C5" s="71" t="s">
        <v>105</v>
      </c>
    </row>
    <row r="6" spans="1:3" ht="15.75">
      <c r="A6" s="72"/>
      <c r="B6" s="73" t="s">
        <v>50</v>
      </c>
      <c r="C6" s="74">
        <f>SUM(C7:C31)</f>
        <v>35286631.49999999</v>
      </c>
    </row>
    <row r="7" spans="1:3" ht="36.75" customHeight="1">
      <c r="A7" s="77">
        <v>1</v>
      </c>
      <c r="B7" s="75" t="s">
        <v>115</v>
      </c>
      <c r="C7" s="76">
        <v>92781.6</v>
      </c>
    </row>
    <row r="8" spans="1:3" ht="31.5">
      <c r="A8" s="77">
        <v>2</v>
      </c>
      <c r="B8" s="75" t="s">
        <v>51</v>
      </c>
      <c r="C8" s="56">
        <v>1876705.3</v>
      </c>
    </row>
    <row r="9" spans="1:3" ht="31.5">
      <c r="A9" s="77">
        <v>3</v>
      </c>
      <c r="B9" s="75" t="s">
        <v>52</v>
      </c>
      <c r="C9" s="56">
        <v>6550945.9</v>
      </c>
    </row>
    <row r="10" spans="1:3" ht="15.75">
      <c r="A10" s="77">
        <v>4</v>
      </c>
      <c r="B10" s="75" t="s">
        <v>53</v>
      </c>
      <c r="C10" s="56">
        <v>2742686.4</v>
      </c>
    </row>
    <row r="11" spans="1:3" ht="31.5">
      <c r="A11" s="77">
        <v>5</v>
      </c>
      <c r="B11" s="75" t="s">
        <v>54</v>
      </c>
      <c r="C11" s="56">
        <v>364413.7</v>
      </c>
    </row>
    <row r="12" spans="1:3" ht="31.5">
      <c r="A12" s="77">
        <v>6</v>
      </c>
      <c r="B12" s="75" t="s">
        <v>55</v>
      </c>
      <c r="C12" s="56">
        <v>995290.6</v>
      </c>
    </row>
    <row r="13" spans="1:3" ht="31.5">
      <c r="A13" s="77">
        <v>7</v>
      </c>
      <c r="B13" s="75" t="s">
        <v>56</v>
      </c>
      <c r="C13" s="56">
        <v>1080613.5</v>
      </c>
    </row>
    <row r="14" spans="1:3" ht="31.5">
      <c r="A14" s="77">
        <v>8</v>
      </c>
      <c r="B14" s="75" t="s">
        <v>60</v>
      </c>
      <c r="C14" s="56">
        <v>455418.7</v>
      </c>
    </row>
    <row r="15" spans="1:3" ht="31.5">
      <c r="A15" s="77">
        <v>9</v>
      </c>
      <c r="B15" s="75" t="s">
        <v>61</v>
      </c>
      <c r="C15" s="56">
        <v>151560.6</v>
      </c>
    </row>
    <row r="16" spans="1:3" ht="31.5">
      <c r="A16" s="77">
        <v>10</v>
      </c>
      <c r="B16" s="75" t="s">
        <v>62</v>
      </c>
      <c r="C16" s="56">
        <v>1072785.8</v>
      </c>
    </row>
    <row r="17" spans="1:3" ht="47.25">
      <c r="A17" s="77">
        <v>11</v>
      </c>
      <c r="B17" s="75" t="s">
        <v>63</v>
      </c>
      <c r="C17" s="56">
        <v>268208.4</v>
      </c>
    </row>
    <row r="18" spans="1:3" ht="31.5">
      <c r="A18" s="77">
        <v>12</v>
      </c>
      <c r="B18" s="75" t="s">
        <v>64</v>
      </c>
      <c r="C18" s="55">
        <v>848161</v>
      </c>
    </row>
    <row r="19" spans="1:3" ht="31.5">
      <c r="A19" s="77">
        <v>13</v>
      </c>
      <c r="B19" s="75" t="s">
        <v>70</v>
      </c>
      <c r="C19" s="55">
        <v>516189.1</v>
      </c>
    </row>
    <row r="20" spans="1:3" ht="47.25">
      <c r="A20" s="77">
        <v>14</v>
      </c>
      <c r="B20" s="75" t="s">
        <v>71</v>
      </c>
      <c r="C20" s="55">
        <v>639106.8</v>
      </c>
    </row>
    <row r="21" spans="1:3" ht="31.5">
      <c r="A21" s="77">
        <v>15</v>
      </c>
      <c r="B21" s="75" t="s">
        <v>72</v>
      </c>
      <c r="C21" s="55">
        <v>170820.1</v>
      </c>
    </row>
    <row r="22" spans="1:3" ht="15.75">
      <c r="A22" s="77">
        <v>16</v>
      </c>
      <c r="B22" s="75" t="s">
        <v>73</v>
      </c>
      <c r="C22" s="55">
        <v>19779.4</v>
      </c>
    </row>
    <row r="23" spans="1:3" ht="15.75">
      <c r="A23" s="77">
        <v>17</v>
      </c>
      <c r="B23" s="75" t="s">
        <v>74</v>
      </c>
      <c r="C23" s="55">
        <v>5909570.3</v>
      </c>
    </row>
    <row r="24" spans="1:3" ht="15.75">
      <c r="A24" s="77">
        <v>18</v>
      </c>
      <c r="B24" s="75" t="s">
        <v>75</v>
      </c>
      <c r="C24" s="55">
        <v>94696.3</v>
      </c>
    </row>
    <row r="25" spans="1:3" ht="15.75">
      <c r="A25" s="77">
        <v>19</v>
      </c>
      <c r="B25" s="75" t="s">
        <v>74</v>
      </c>
      <c r="C25" s="55">
        <v>9939058</v>
      </c>
    </row>
    <row r="26" spans="1:3" ht="15.75">
      <c r="A26" s="77">
        <v>20</v>
      </c>
      <c r="B26" s="75" t="s">
        <v>75</v>
      </c>
      <c r="C26" s="55">
        <v>159551.3</v>
      </c>
    </row>
    <row r="27" spans="1:3" ht="15.75">
      <c r="A27" s="77">
        <v>21</v>
      </c>
      <c r="B27" s="75" t="s">
        <v>74</v>
      </c>
      <c r="C27" s="55">
        <v>243427.4</v>
      </c>
    </row>
    <row r="28" spans="1:3" ht="31.5">
      <c r="A28" s="77">
        <v>22</v>
      </c>
      <c r="B28" s="75" t="s">
        <v>78</v>
      </c>
      <c r="C28" s="55">
        <v>7547.8</v>
      </c>
    </row>
    <row r="29" spans="1:3" ht="31.5">
      <c r="A29" s="77">
        <v>23</v>
      </c>
      <c r="B29" s="75" t="s">
        <v>80</v>
      </c>
      <c r="C29" s="55">
        <v>31097.9</v>
      </c>
    </row>
    <row r="30" spans="1:3" ht="15.75">
      <c r="A30" s="77">
        <v>24</v>
      </c>
      <c r="B30" s="75" t="s">
        <v>116</v>
      </c>
      <c r="C30" s="76">
        <v>363719.6</v>
      </c>
    </row>
    <row r="31" spans="1:3" ht="31.5">
      <c r="A31" s="77">
        <v>25</v>
      </c>
      <c r="B31" s="75" t="s">
        <v>81</v>
      </c>
      <c r="C31" s="76">
        <v>692496</v>
      </c>
    </row>
    <row r="32" spans="1:2" ht="13.5">
      <c r="A32" s="32"/>
      <c r="B32" s="32"/>
    </row>
    <row r="33" spans="1:2" ht="13.5">
      <c r="A33" s="32"/>
      <c r="B33" s="32"/>
    </row>
    <row r="34" spans="1:2" ht="13.5">
      <c r="A34" s="32"/>
      <c r="B34" s="32"/>
    </row>
    <row r="35" spans="1:2" ht="13.5">
      <c r="A35" s="32"/>
      <c r="B35" s="32"/>
    </row>
    <row r="36" spans="1:2" ht="13.5">
      <c r="A36" s="32"/>
      <c r="B36" s="32"/>
    </row>
    <row r="37" spans="1:2" ht="13.5">
      <c r="A37" s="32"/>
      <c r="B37" s="32"/>
    </row>
    <row r="38" spans="1:2" ht="13.5">
      <c r="A38" s="32"/>
      <c r="B38" s="32"/>
    </row>
    <row r="39" spans="1:2" ht="13.5">
      <c r="A39" s="32"/>
      <c r="B39" s="32"/>
    </row>
    <row r="40" spans="1:2" ht="13.5">
      <c r="A40" s="32"/>
      <c r="B40" s="32"/>
    </row>
    <row r="41" spans="1:2" ht="13.5">
      <c r="A41" s="32"/>
      <c r="B41" s="32"/>
    </row>
    <row r="42" spans="1:2" ht="13.5">
      <c r="A42" s="32"/>
      <c r="B42" s="32"/>
    </row>
    <row r="43" spans="1:2" ht="13.5">
      <c r="A43" s="32"/>
      <c r="B43" s="32"/>
    </row>
    <row r="44" spans="1:2" ht="13.5">
      <c r="A44" s="32"/>
      <c r="B44" s="32"/>
    </row>
    <row r="45" spans="1:2" ht="13.5">
      <c r="A45" s="32"/>
      <c r="B45" s="32"/>
    </row>
    <row r="46" spans="1:2" ht="13.5">
      <c r="A46" s="32"/>
      <c r="B46" s="32"/>
    </row>
    <row r="47" spans="1:2" ht="13.5">
      <c r="A47" s="32"/>
      <c r="B47" s="32"/>
    </row>
    <row r="48" spans="1:2" ht="13.5">
      <c r="A48" s="32"/>
      <c r="B48" s="32"/>
    </row>
    <row r="49" spans="1:2" ht="13.5">
      <c r="A49" s="32"/>
      <c r="B49" s="32"/>
    </row>
    <row r="50" spans="1:2" ht="13.5">
      <c r="A50" s="32"/>
      <c r="B50" s="32"/>
    </row>
    <row r="51" spans="1:2" ht="13.5">
      <c r="A51" s="32"/>
      <c r="B51" s="32"/>
    </row>
    <row r="52" spans="1:2" ht="13.5">
      <c r="A52" s="32"/>
      <c r="B52" s="32"/>
    </row>
    <row r="53" spans="1:2" ht="13.5">
      <c r="A53" s="32"/>
      <c r="B53" s="32"/>
    </row>
    <row r="54" spans="1:2" ht="13.5">
      <c r="A54" s="32"/>
      <c r="B54" s="32"/>
    </row>
    <row r="55" spans="1:2" ht="13.5">
      <c r="A55" s="32"/>
      <c r="B55" s="32"/>
    </row>
    <row r="56" spans="1:2" ht="13.5">
      <c r="A56" s="32"/>
      <c r="B56" s="32"/>
    </row>
    <row r="57" spans="1:2" ht="13.5">
      <c r="A57" s="32"/>
      <c r="B57" s="32"/>
    </row>
    <row r="58" spans="1:2" ht="13.5">
      <c r="A58" s="32"/>
      <c r="B58" s="32"/>
    </row>
    <row r="59" spans="1:2" ht="13.5">
      <c r="A59" s="32"/>
      <c r="B59" s="32"/>
    </row>
    <row r="60" spans="1:2" ht="13.5">
      <c r="A60" s="32"/>
      <c r="B60" s="32"/>
    </row>
    <row r="61" spans="1:2" ht="13.5">
      <c r="A61" s="32"/>
      <c r="B61" s="32"/>
    </row>
    <row r="62" spans="1:2" ht="13.5">
      <c r="A62" s="32"/>
      <c r="B62" s="32"/>
    </row>
    <row r="63" spans="1:2" ht="13.5">
      <c r="A63" s="32"/>
      <c r="B63" s="32"/>
    </row>
    <row r="64" spans="1:2" ht="13.5">
      <c r="A64" s="32"/>
      <c r="B64" s="32"/>
    </row>
    <row r="65" spans="1:2" ht="13.5">
      <c r="A65" s="32"/>
      <c r="B65" s="32"/>
    </row>
    <row r="66" spans="1:2" ht="13.5">
      <c r="A66" s="32"/>
      <c r="B66" s="32"/>
    </row>
    <row r="67" spans="1:2" ht="13.5">
      <c r="A67" s="32"/>
      <c r="B67" s="32"/>
    </row>
    <row r="68" spans="1:2" ht="13.5">
      <c r="A68" s="32"/>
      <c r="B68" s="32"/>
    </row>
    <row r="69" spans="1:2" ht="13.5">
      <c r="A69" s="32"/>
      <c r="B69" s="32"/>
    </row>
    <row r="70" spans="1:2" ht="13.5">
      <c r="A70" s="32"/>
      <c r="B70" s="32"/>
    </row>
    <row r="71" spans="1:2" ht="13.5">
      <c r="A71" s="32"/>
      <c r="B71" s="32"/>
    </row>
    <row r="72" spans="1:2" ht="13.5">
      <c r="A72" s="32"/>
      <c r="B72" s="32"/>
    </row>
    <row r="73" spans="1:2" ht="13.5">
      <c r="A73" s="32"/>
      <c r="B73" s="32"/>
    </row>
    <row r="74" spans="1:2" ht="13.5">
      <c r="A74" s="32"/>
      <c r="B74" s="32"/>
    </row>
    <row r="75" spans="1:2" ht="13.5">
      <c r="A75" s="32"/>
      <c r="B75" s="32"/>
    </row>
    <row r="76" spans="1:2" ht="13.5">
      <c r="A76" s="32"/>
      <c r="B76" s="32"/>
    </row>
    <row r="77" spans="1:2" ht="13.5">
      <c r="A77" s="32"/>
      <c r="B77" s="32"/>
    </row>
    <row r="78" spans="1:2" ht="13.5">
      <c r="A78" s="32"/>
      <c r="B78" s="32"/>
    </row>
    <row r="79" spans="1:2" ht="13.5">
      <c r="A79" s="32"/>
      <c r="B79" s="32"/>
    </row>
    <row r="80" spans="1:2" ht="13.5">
      <c r="A80" s="32"/>
      <c r="B80" s="32"/>
    </row>
    <row r="81" spans="1:2" ht="13.5">
      <c r="A81" s="32"/>
      <c r="B81" s="32"/>
    </row>
    <row r="82" spans="1:2" ht="13.5">
      <c r="A82" s="32"/>
      <c r="B82" s="32"/>
    </row>
    <row r="83" spans="1:2" ht="13.5">
      <c r="A83" s="32"/>
      <c r="B83" s="32"/>
    </row>
    <row r="84" spans="1:2" ht="13.5">
      <c r="A84" s="32"/>
      <c r="B84" s="32"/>
    </row>
    <row r="85" spans="1:2" ht="13.5">
      <c r="A85" s="32"/>
      <c r="B85" s="32"/>
    </row>
    <row r="86" spans="1:2" ht="13.5">
      <c r="A86" s="32"/>
      <c r="B86" s="32"/>
    </row>
    <row r="87" spans="1:2" ht="13.5">
      <c r="A87" s="32"/>
      <c r="B87" s="32"/>
    </row>
    <row r="88" spans="1:2" ht="13.5">
      <c r="A88" s="32"/>
      <c r="B88" s="32"/>
    </row>
    <row r="89" spans="1:2" ht="13.5">
      <c r="A89" s="32"/>
      <c r="B89" s="32"/>
    </row>
    <row r="90" spans="1:2" ht="13.5">
      <c r="A90" s="32"/>
      <c r="B90" s="32"/>
    </row>
    <row r="91" spans="1:2" ht="13.5">
      <c r="A91" s="32"/>
      <c r="B91" s="32"/>
    </row>
    <row r="92" spans="1:2" ht="13.5">
      <c r="A92" s="32"/>
      <c r="B92" s="32"/>
    </row>
    <row r="93" spans="1:2" ht="13.5">
      <c r="A93" s="32"/>
      <c r="B93" s="32"/>
    </row>
  </sheetData>
  <sheetProtection/>
  <mergeCells count="4">
    <mergeCell ref="A1:C1"/>
    <mergeCell ref="A2:C2"/>
    <mergeCell ref="A3:C3"/>
    <mergeCell ref="B4:C4"/>
  </mergeCells>
  <printOptions/>
  <pageMargins left="0.7" right="0.23" top="0.75" bottom="0.75" header="0.3" footer="0.3"/>
  <pageSetup horizontalDpi="600" verticalDpi="600"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araqs.avetyan</dc:creator>
  <cp:keywords/>
  <dc:description/>
  <cp:lastModifiedBy>kristine.avetisyan</cp:lastModifiedBy>
  <cp:lastPrinted>2020-11-05T07:02:22Z</cp:lastPrinted>
  <dcterms:created xsi:type="dcterms:W3CDTF">2017-09-28T11:29:43Z</dcterms:created>
  <dcterms:modified xsi:type="dcterms:W3CDTF">2020-11-05T07:10:48Z</dcterms:modified>
  <cp:category/>
  <cp:version/>
  <cp:contentType/>
  <cp:contentStatus/>
</cp:coreProperties>
</file>