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610" windowHeight="11640"/>
  </bookViews>
  <sheets>
    <sheet name="Հավելված 1" sheetId="16" r:id="rId1"/>
    <sheet name="Հավելված 2" sheetId="17" r:id="rId2"/>
    <sheet name="Հավելված  3" sheetId="15" r:id="rId3"/>
    <sheet name="Հավելված 4" sheetId="7" r:id="rId4"/>
    <sheet name="Հավելված 5" sheetId="9" r:id="rId5"/>
    <sheet name="Հավելված 6" sheetId="10" r:id="rId6"/>
    <sheet name="Հավելված 7" sheetId="18" r:id="rId7"/>
  </sheets>
  <definedNames>
    <definedName name="_xlnm.Print_Area" localSheetId="2">'Հավելված  3'!$A$1:$G$45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0"/>
  <c r="B21" i="9"/>
  <c r="G26" i="15" l="1"/>
  <c r="G25" s="1"/>
  <c r="G24" s="1"/>
  <c r="G22" s="1"/>
  <c r="G20" s="1"/>
  <c r="G19" s="1"/>
  <c r="G16" s="1"/>
  <c r="G14" s="1"/>
  <c r="G12" s="1"/>
  <c r="C25" i="9" s="1"/>
  <c r="F26" i="15"/>
  <c r="G11" l="1"/>
  <c r="D26" i="7"/>
  <c r="D25" s="1"/>
  <c r="D10" s="1"/>
</calcChain>
</file>

<file path=xl/sharedStrings.xml><?xml version="1.0" encoding="utf-8"?>
<sst xmlns="http://schemas.openxmlformats.org/spreadsheetml/2006/main" count="224" uniqueCount="134">
  <si>
    <t xml:space="preserve">ՀՀ կառավարության  2019 թվականի </t>
  </si>
  <si>
    <t>______________ ի    ___Ն որոշման</t>
  </si>
  <si>
    <t>ՄԱՍ 2. ՊԵՏԱԿԱՆ ՄԱՐՄՆԻ ԳԾՈՎ ԱՐԴՅՈՒՆՔԱՅԻՆ (ԿԱՏԱՐՈՂԱԿԱՆ) ՑՈՒՑԱՆԻՇՆԵՐԸ</t>
  </si>
  <si>
    <t>Ծրագրի դասիչը</t>
  </si>
  <si>
    <t>Ծրագրի անվանումը</t>
  </si>
  <si>
    <t>Ծրագրի միջոցառումները</t>
  </si>
  <si>
    <t>Ծրագրի դասիչը՝</t>
  </si>
  <si>
    <t>Միջոցառման դասիչը՝</t>
  </si>
  <si>
    <t xml:space="preserve"> Տարի </t>
  </si>
  <si>
    <t>Միջոցառման անվանումը՝</t>
  </si>
  <si>
    <t>Նկարագրությունը՝</t>
  </si>
  <si>
    <t>Միջոցառման տեսակը՝</t>
  </si>
  <si>
    <t xml:space="preserve">Միջոցառումն իրականացնողի անվանումը </t>
  </si>
  <si>
    <t>Արդյունքի չափորոշիչներ</t>
  </si>
  <si>
    <t>Միջոցառման վրա կատարվող ծախսը (հազար դրամ)</t>
  </si>
  <si>
    <t xml:space="preserve">ՀՀ կառավարության 2019 թվականի </t>
  </si>
  <si>
    <t>___________  ___-ի N _______ -Ն    որոշման</t>
  </si>
  <si>
    <t>Ծրագրի անվանումը՝</t>
  </si>
  <si>
    <t>Ծրագրի նպատակը՝</t>
  </si>
  <si>
    <t>Վերջնական արդյունքի նկարագրությունը՝</t>
  </si>
  <si>
    <t>Ծրագրի միջոցառումներ</t>
  </si>
  <si>
    <t xml:space="preserve">Միջոցառման անվանումը՝  </t>
  </si>
  <si>
    <t xml:space="preserve">Միջոցառման նկարագրությունը՝ </t>
  </si>
  <si>
    <t>Միջոցառման տեսակը</t>
  </si>
  <si>
    <t>Ծրագիր</t>
  </si>
  <si>
    <t xml:space="preserve">             </t>
  </si>
  <si>
    <t xml:space="preserve">Տարի </t>
  </si>
  <si>
    <t>Շրագրային դասիչը</t>
  </si>
  <si>
    <t>Բյուջետային հատկացումների գլխավոր կարգադրիչների,  ծրագրերի և միջոցառումների անվանումները</t>
  </si>
  <si>
    <t xml:space="preserve"> Գործառական դասիչը</t>
  </si>
  <si>
    <t xml:space="preserve"> Ծրագրային դասիչը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</si>
  <si>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</si>
  <si>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 xml:space="preserve"> Տարի</t>
  </si>
  <si>
    <t xml:space="preserve"> Բաժին</t>
  </si>
  <si>
    <t xml:space="preserve"> Խումբ</t>
  </si>
  <si>
    <t xml:space="preserve"> Ծրագիր</t>
  </si>
  <si>
    <t xml:space="preserve"> Միջոցա ռում</t>
  </si>
  <si>
    <t xml:space="preserve"> այդ թվում`</t>
  </si>
  <si>
    <t xml:space="preserve"> 01</t>
  </si>
  <si>
    <t xml:space="preserve"> 11001</t>
  </si>
  <si>
    <t xml:space="preserve"> ԸՆԴԱՄԵՆԸ ԾԱԽՍԵՐ</t>
  </si>
  <si>
    <t xml:space="preserve"> ԸՆԹԱՑԻԿ ԾԱԽՍԵՐ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</si>
  <si>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</si>
  <si>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</si>
  <si>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ՀՀ կառավարություն</t>
  </si>
  <si>
    <t xml:space="preserve"> 1139</t>
  </si>
  <si>
    <t xml:space="preserve"> ՀՀ կառավարության պահուստային ֆոնդ</t>
  </si>
  <si>
    <t xml:space="preserve"> ԱՅԼ  ԾԱԽՍԵՐ</t>
  </si>
  <si>
    <t xml:space="preserve"> Պահուստային միջոցներ</t>
  </si>
  <si>
    <t>հազար դրամ</t>
  </si>
  <si>
    <t xml:space="preserve"> 11</t>
  </si>
  <si>
    <t xml:space="preserve"> ՀԻՄՆԱԿԱՆ ԲԱԺԻՆՆԵՐԻՆ ՉԴԱՍՎՈՂ ՊԱՀՈՒՍՏԱՅԻՆ ՖՈՆԴԵՐ</t>
  </si>
  <si>
    <t xml:space="preserve"> ՀՀ կառավարության և համայնքների պահուստային ֆոնդ</t>
  </si>
  <si>
    <t xml:space="preserve"> Ծրագրի անվանումը`</t>
  </si>
  <si>
    <t xml:space="preserve"> Ծրագրի նպատակը`</t>
  </si>
  <si>
    <t xml:space="preserve"> Պետական բյուջեում չկանխատեսված՝ ինչպես նաեւ բյուջետային երաշխիքների ապահովման ծախսերի ֆինանսավորման ապահովում</t>
  </si>
  <si>
    <t xml:space="preserve"> Վերջնական արդյունքի նկարագրությունը`</t>
  </si>
  <si>
    <t xml:space="preserve"> Ծրագրի միջոցառումներ</t>
  </si>
  <si>
    <t xml:space="preserve"> Միջոցառման անվանումը`</t>
  </si>
  <si>
    <t xml:space="preserve"> Միջոցառման նկարագրությունը`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</si>
  <si>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</si>
  <si>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 xml:space="preserve"> Միջոցառման տեսակը</t>
  </si>
  <si>
    <t xml:space="preserve"> Ծառայությունների մատուցում</t>
  </si>
  <si>
    <t>Ընդամենը</t>
  </si>
  <si>
    <t>Պետական գույքի կառավարում</t>
  </si>
  <si>
    <t xml:space="preserve">Պետական գույքի համալիր և արդյունավետ կառավարման ապահովում  </t>
  </si>
  <si>
    <t>Պետական գույքի կառավարման արդյունավետության բարձրացում</t>
  </si>
  <si>
    <t>ՄԱՍ 1. ՊԵՏԱԿԱՆ ՄԱՐՄՆԻ ԳԾՈՎ ԱՐԴՅՈՒՆՔԱՅԻՆ (ԿԱՏԱՐՈՂԱԿԱՆ) ՑՈՒՑԱՆԻՇՆԵՐԸ</t>
  </si>
  <si>
    <t xml:space="preserve"> ԸՆԴՀԱՆՈՒՐ ԲՆՈՒՅԹԻ ՀԱՆՐԱՅԻՆ ԾԱՌԱՅՈՒԹՅՈՒՆՆԵՐ</t>
  </si>
  <si>
    <t>Պետական  գույքի կառավարում</t>
  </si>
  <si>
    <t>այդ թվում` ըստ կատարողների</t>
  </si>
  <si>
    <t>Միջոցառում</t>
  </si>
  <si>
    <t>Դաս</t>
  </si>
  <si>
    <t xml:space="preserve">ՀՀ  կառավարություն </t>
  </si>
  <si>
    <t>ՀԱՅԱՍՏԱՆԻ ՀԱՆՐԱՊԵՏՈՒԹՅԱՆ ԿԱՌԱՎԱՐՈՒԹՅԱՆ 2018 ԹՎԱԿԱՆԻ ԴԵԿՏԵՄԲԵՐԻ 27-Ի N 1515-Ն ՈՐՈՇՄԱՆ N 3 ԵՎ 4 ՀԱՎԵԼՎԱԾՆԵՐՈՒՄ  ԿԱՏԱՐՎՈՂ  ՓՈՓՈԽՈՒԹՅՈՒՆՆԵՐԸ ԵՎ ԼՐԱՑՈՒՄՆԵՐԸ</t>
  </si>
  <si>
    <t xml:space="preserve">Ցուցանիշների փոփոխությունը (ավելացումները նշված են դրական նշանով,նվազեցումները` փակագծերում)  </t>
  </si>
  <si>
    <t xml:space="preserve">Ցուցանիշների փոփոխությունը (ավելացումները նշված են դրական նշանով)  </t>
  </si>
  <si>
    <t xml:space="preserve">Ցուցանիշների փոփոխությունը (նվազեցումները նշված են փակագծերում)  </t>
  </si>
  <si>
    <r>
      <t xml:space="preserve"> ԸՆԴԱՄԵՆԸ ԾԱԽՍԵՐ                                                                            </t>
    </r>
    <r>
      <rPr>
        <sz val="11"/>
        <rFont val="GHEA Grapalat"/>
        <family val="2"/>
      </rPr>
      <t>այդ թվում`</t>
    </r>
  </si>
  <si>
    <t>03</t>
  </si>
  <si>
    <t xml:space="preserve"> Ընդհանուր բնույթի ծառայություններ </t>
  </si>
  <si>
    <t xml:space="preserve"> Ընդհանուր բնույթի այլ ծառայություններ                                                         այդ թվում`</t>
  </si>
  <si>
    <t>ԸՆԹԱՑԻԿ ԾԱԽՍԵՐ</t>
  </si>
  <si>
    <t xml:space="preserve">ՀԱՅԱՍՏԱՆԻ ՀԱՆՐԱՊԵՏՈՒԹՅԱՆ ԿԱՌԱՎԱՐՈՒԹՅԱՆ 2018ԹՎԱԿԱՆԻ ԴԵԿՏԵՄԲԵՐԻ 27-Ի ԹԻՎ 1515-Ն ՈՐՈՇՄԱՆ N11.1 ՀԱՎԵԼՎԱԾԻ  11.1.66 ԱՂՅՈՒՍԱԿՈՒՄ ԿԱՏԱՐՎՈՂ ՓՈՓՈԽՈՒԹՅՈՒՆԸ </t>
  </si>
  <si>
    <t>Հավելված N 1</t>
  </si>
  <si>
    <t>ՙ---՚ի N ---Ն որոշման</t>
  </si>
  <si>
    <t xml:space="preserve"> Ցուցանիշների փոփոխությունը (գումարների  ավելացումը նշված է դրական նշանով)                                                                                                                        </t>
  </si>
  <si>
    <t>Եկամուտների գծով</t>
  </si>
  <si>
    <t>Ծախսերի գծով</t>
  </si>
  <si>
    <t>Դեֆիցիտը (պակասուրդը)</t>
  </si>
  <si>
    <t>-</t>
  </si>
  <si>
    <t>(հազ. դրամ)</t>
  </si>
  <si>
    <t>ՀՀ կառավարության 2019 թվականի</t>
  </si>
  <si>
    <t>Հավելված N2</t>
  </si>
  <si>
    <t xml:space="preserve"> ՀՀ կառավարության 2019 թվականի</t>
  </si>
  <si>
    <t xml:space="preserve">                                                            (հազ. դրամ)</t>
  </si>
  <si>
    <t>Պետական բյուջեի եկամուտներ</t>
  </si>
  <si>
    <t xml:space="preserve"> Ցուցանիշների փոփոխությունը                                                                                                                        (գումարների ավելացումները նշված է դրական նշանով)</t>
  </si>
  <si>
    <t>տարի</t>
  </si>
  <si>
    <t>ԸՆԴԱՄԵՆԸ</t>
  </si>
  <si>
    <t>Այլ եկամուտներ</t>
  </si>
  <si>
    <t>այդ թվում՝</t>
  </si>
  <si>
    <t>Հարկային եկամուտներ և պետական տուրքեր</t>
  </si>
  <si>
    <t>Պաշտոնական դրամաշնորհներ</t>
  </si>
  <si>
    <t xml:space="preserve">Պետական աջակցություն հիմնադրամներին՝ պետական սեփականություն հանդիսացող գույքի վարձակալական վճարների մասով </t>
  </si>
  <si>
    <t>Տրանսֆերտների տրամադրում</t>
  </si>
  <si>
    <t xml:space="preserve"> -Այլ ընթացիկ դրամաշնորհներ </t>
  </si>
  <si>
    <t xml:space="preserve">Նվիրատվություններ այլ շահույթ չհետապնդող կազմակերպություններին </t>
  </si>
  <si>
    <t>Հավելված 5</t>
  </si>
  <si>
    <t>ՀՀ տարածքային կառավարման և ենթակառուցվածքների նախարարության պետական գույքի կառավարման կոմիտե</t>
  </si>
  <si>
    <r>
      <rPr>
        <b/>
        <sz val="11"/>
        <color theme="1"/>
        <rFont val="Calibri"/>
        <family val="2"/>
      </rPr>
      <t>«</t>
    </r>
    <r>
      <rPr>
        <b/>
        <sz val="11"/>
        <color theme="1"/>
        <rFont val="GHEA Grapalat"/>
        <family val="3"/>
      </rPr>
      <t>ՀԱՅԱՍՏԱՆԻ ՀԱՆՐԱՊԵՏՈՒԹՅԱՆ 2019 ԹՎԱԿԱՆԻ ՊԵՏԱԿԱՆ ԲՅՈՒՋԵԻ ՄԱՍԻՆ</t>
    </r>
    <r>
      <rPr>
        <b/>
        <sz val="11"/>
        <color theme="1"/>
        <rFont val="Calibri"/>
        <family val="2"/>
      </rPr>
      <t>»</t>
    </r>
    <r>
      <rPr>
        <b/>
        <sz val="11"/>
        <color theme="1"/>
        <rFont val="GHEA Grapalat"/>
        <family val="3"/>
      </rPr>
      <t xml:space="preserve"> ՀԱՅԱՍՏԱՆԻ ՀԱՆՐԱՊԵՏՈՒԹՅԱՆ ՕՐԵՆՔԻ N 1 ՀԱՎԵԼՎԱԾԻ N  2 ԱՂՅՈՒՍԱԿՈՒՄ ԵՎ   ՀԱՅԱՍՏԱՆԻ ՀԱՆՐԱՊԵՏՈՒԹՅԱՆ ԿԱՌԱՎԱՐՈՒԹՅԱՆ 2018 ԹՎԱԿԱՆԻ ԴԵԿՏԵՄԲԵՐԻ 27-Ի N 1515-Ն ՈՐՈՇՄԱՆ N 5 ՀԱՎԵԼՎԱԾԻ N  1 ԱՂՅՈՒՍԱԿՈՒՄ  ԿԱՏԱՐՎՈՂ </t>
    </r>
    <r>
      <rPr>
        <b/>
        <sz val="11"/>
        <rFont val="GHEA Grapalat"/>
        <family val="3"/>
      </rPr>
      <t>ՓՈՓՈԽՈՒԹՅՈՒՆՆԵՐԸ ԵՎ ԼՐԱՑՈՒՄՆԵՐԸ</t>
    </r>
  </si>
  <si>
    <t>ՀՀ տարածքային կառավարման և ենթակառուցվածքների նախարարություն</t>
  </si>
  <si>
    <t xml:space="preserve"> ՀՀ տարածքային կառավարման և ենթակառուցվածքների նախարարության պետական գույքի կառավարման կոմիտե</t>
  </si>
  <si>
    <t>ՀՀ տարածքային կառավարման և ենթակառուցվածքների  նախարարության պետական գույքի կառավարման կոմիտե</t>
  </si>
  <si>
    <t>Հավելված 6</t>
  </si>
  <si>
    <t xml:space="preserve">ՀԱՅԱՍՏԱՆԻ ՀԱՆՐԱՊԵՏՈՒԹՅԱՆ ԿԱՌԱՎԱՐՈՒԹՅԱՆ 2018 ԹՎԱԿԱՆԻ ԴԵԿՏԵՄԲԵՐԻ 27-Ի ԹԻՎ 1515-Ն ՈՐՈՇՄԱՆ N11 ՀԱՎԵԼՎԱԾԻ  11.52 ԱՂՅՈՒՍԱԿՈՒՄ ԿԱՏԱՐՎՈՂ ՓՈՓՈԽՈՒԹՅՈՒՆԸ </t>
  </si>
  <si>
    <t>Հավելված  N3</t>
  </si>
  <si>
    <t>Հավելված  N 4</t>
  </si>
  <si>
    <t>ՀՀ կառավարության 2018 թվականի</t>
  </si>
  <si>
    <t>NN</t>
  </si>
  <si>
    <t>Կազմակերպության անվանումը</t>
  </si>
  <si>
    <t>Բյուջետային ծախսերի տնտեսագիտական դասակարգման այն հոդվածի անվանումը, որով կատարվում է հատկացումը</t>
  </si>
  <si>
    <t xml:space="preserve">Այլ ընթացիկ դրամաշնորհներ </t>
  </si>
  <si>
    <t>Հավելված 7</t>
  </si>
  <si>
    <r>
      <t xml:space="preserve">«Հայաստանի Հանրապետության  2019 թվականի պետական բյուջեի մասին» Հայաստանի Հանրապետության օրենքի 2-րդ հոդվածի աղյուսակում կատարվող փոփոխությունները </t>
    </r>
    <r>
      <rPr>
        <b/>
        <sz val="12"/>
        <rFont val="GHEA Grapalat"/>
        <family val="3"/>
      </rPr>
      <t xml:space="preserve">և լրացումները </t>
    </r>
  </si>
  <si>
    <t xml:space="preserve">«Հայաստանի Հանրապետության  2019 թվականի պետական բյուջեի  մասին» Հայաստանի Հանրապետության օրենքի 6-րդ հոդվածի աղյուսակում և Հայաստանի Հանրապետության կառավարության 2018 թվականի դեկտեմբերի 27-ի N 1515-Ն որոշման N 2 հավելվածում կատարվող  փոփոխությունները և լրացումները </t>
  </si>
  <si>
    <t xml:space="preserve"> Պահուստային ֆոնդի կառավարման արդյունավետություն և թափանցիկություն</t>
  </si>
  <si>
    <t>Հայաստանի Հանրապետության 2019 թվականի պետական բյուջեով նախատեսված Հայաստանի Հանրապետության կառավարության պահուստային ֆոնդից հատկացումների վերծանում՝ ըստ առանձին կազմակերպությունների</t>
  </si>
  <si>
    <t xml:space="preserve">2019թ. վարձակալական վճարների մասով </t>
  </si>
  <si>
    <t>«Օհանյանի «Ավան» կրթահամալիր» ՍՊԸ</t>
  </si>
  <si>
    <t>«Երեխաների աջակցության կենտրոն» հիմնադրամ</t>
  </si>
  <si>
    <r>
      <t xml:space="preserve">ՀԱՅԱՍՏԱՆԻ ՀԱՆՐԱՊԵՏՈՒԹՅԱՆ ԿԱՌԱՎԱՐՈՒԹՅԱՆ 2018 ԹՎԱԿԱՆԻ ԴԵԿՏԵՄԲԵՐԻ 27-Ի ԹԻՎ 1515-Ն ՈՐՈՇՄԱՆ N11 ՀԱՎԵԼՎԱԾԻ  </t>
    </r>
    <r>
      <rPr>
        <b/>
        <sz val="11"/>
        <color rgb="FFFF0000"/>
        <rFont val="GHEA Grapalat"/>
        <family val="3"/>
      </rPr>
      <t xml:space="preserve">11.8 </t>
    </r>
    <r>
      <rPr>
        <b/>
        <sz val="11"/>
        <rFont val="GHEA Grapalat"/>
        <family val="3"/>
      </rPr>
      <t>ԱՂՅՈՒՍԱԿՈՒՄ ԿԱՏԱՐՎՈՂ ԼՐԱՑՈՒՄԸ</t>
    </r>
  </si>
  <si>
    <r>
      <t xml:space="preserve">ՀԱՅԱՍՏԱՆԻ ՀԱՆՐԱՊԵՏՈՒԹՅԱՆ ԿԱՌԱՎԱՐՈՒԹՅԱՆ 2018ԹՎԱԿԱՆԻ ԴԵԿՏԵՄԲԵՐԻ 27-Ի ԹԻՎ 1515-Ն ՈՐՈՇՄԱՆ N11.1 ՀԱՎԵԼՎԱԾԻ </t>
    </r>
    <r>
      <rPr>
        <b/>
        <sz val="11"/>
        <color rgb="FFFF0000"/>
        <rFont val="GHEA Grapalat"/>
        <family val="3"/>
      </rPr>
      <t xml:space="preserve"> </t>
    </r>
    <r>
      <rPr>
        <b/>
        <sz val="11"/>
        <rFont val="GHEA Grapalat"/>
        <family val="3"/>
      </rPr>
      <t>11.1.40</t>
    </r>
    <r>
      <rPr>
        <b/>
        <sz val="11"/>
        <color rgb="FFFF0000"/>
        <rFont val="GHEA Grapalat"/>
        <family val="3"/>
      </rPr>
      <t xml:space="preserve"> </t>
    </r>
    <r>
      <rPr>
        <b/>
        <sz val="11"/>
        <rFont val="GHEA Grapalat"/>
        <family val="3"/>
      </rPr>
      <t>ԱՂՅՈՒՍԱԿՈՒՄ ԿԱՏԱՐՎՈՂ ԼՐԱՑՈՒՄԸ</t>
    </r>
  </si>
  <si>
    <t>Պետական սեփականություն համարվող գույքը վարձակալության հանձնելիս վճարված վարձակալական վճարներ, որոնք թողնվում են վարձակալների՝ «Օհանյանի «Ավան» կրթահամալիր» ՍՊԸ և «Երեխաների աջակցության կենտրոն» հիմնադրամ, տնօրինությանը՝ որպես կամավոր գույքային վճար</t>
  </si>
</sst>
</file>

<file path=xl/styles.xml><?xml version="1.0" encoding="utf-8"?>
<styleSheet xmlns="http://schemas.openxmlformats.org/spreadsheetml/2006/main">
  <numFmts count="6">
    <numFmt numFmtId="164" formatCode="_(* #,##0.00_);_(* \(#,##0.00\);_(* &quot;-&quot;??_);_(@_)"/>
    <numFmt numFmtId="165" formatCode="_-* #,##0.00_р_._-;\-* #,##0.00_р_._-;_-* &quot;-&quot;??_р_._-;_-@_-"/>
    <numFmt numFmtId="166" formatCode="#,##0.0"/>
    <numFmt numFmtId="167" formatCode="_ * #,##0_)\ &quot;$&quot;_ ;_ * \(#,##0\)\ &quot;$&quot;_ ;_ * &quot;-&quot;_)\ &quot;$&quot;_ ;_ @_ "/>
    <numFmt numFmtId="168" formatCode="##,##0.0;\(##,##0.0\);\-"/>
    <numFmt numFmtId="169" formatCode="##,##0.00;\(##,##0.00\);\-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sz val="11"/>
      <color theme="1"/>
      <name val="Calibri"/>
      <family val="2"/>
      <charset val="1"/>
      <scheme val="minor"/>
    </font>
    <font>
      <sz val="12"/>
      <color theme="1"/>
      <name val="GHEA Grapalat"/>
      <family val="3"/>
    </font>
    <font>
      <sz val="11"/>
      <color theme="1"/>
      <name val="GHEA Grapalat"/>
      <family val="3"/>
    </font>
    <font>
      <sz val="11"/>
      <color theme="1"/>
      <name val="Calibri"/>
      <family val="2"/>
      <scheme val="minor"/>
    </font>
    <font>
      <sz val="10"/>
      <name val="Times Armenian"/>
      <family val="1"/>
    </font>
    <font>
      <sz val="10"/>
      <name val="Arial Armenian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8"/>
      <name val="Arial Armenian"/>
      <family val="2"/>
    </font>
    <font>
      <sz val="10"/>
      <color indexed="8"/>
      <name val="MS Sans Serif"/>
      <family val="2"/>
      <charset val="204"/>
    </font>
    <font>
      <sz val="8"/>
      <name val="GHEA Grapalat"/>
      <family val="2"/>
    </font>
    <font>
      <sz val="12"/>
      <name val="GHEA Grapalat"/>
      <family val="2"/>
    </font>
    <font>
      <b/>
      <sz val="12"/>
      <name val="GHEA Grapalat"/>
      <family val="2"/>
    </font>
    <font>
      <b/>
      <sz val="8"/>
      <name val="GHEA Grapalat"/>
      <family val="2"/>
    </font>
    <font>
      <b/>
      <sz val="10"/>
      <name val="GHEA Grapalat"/>
      <family val="3"/>
    </font>
    <font>
      <sz val="10"/>
      <name val="GHEA Grapalat"/>
      <family val="2"/>
    </font>
    <font>
      <i/>
      <sz val="10"/>
      <name val="GHEA Grapalat"/>
      <family val="3"/>
    </font>
    <font>
      <sz val="10"/>
      <name val="GHEA Grapalat"/>
      <family val="3"/>
    </font>
    <font>
      <b/>
      <sz val="11"/>
      <color theme="1"/>
      <name val="GHEA Grapalat"/>
      <family val="3"/>
    </font>
    <font>
      <sz val="11"/>
      <name val="GHEA Grapalat"/>
      <family val="2"/>
    </font>
    <font>
      <b/>
      <sz val="11"/>
      <name val="GHEA Grapalat"/>
      <family val="2"/>
    </font>
    <font>
      <b/>
      <sz val="11"/>
      <name val="GHEA Grapalat"/>
      <family val="3"/>
    </font>
    <font>
      <b/>
      <sz val="10"/>
      <name val="GHEA Grapalat"/>
      <family val="2"/>
    </font>
    <font>
      <sz val="10"/>
      <color theme="1"/>
      <name val="Calibri"/>
      <family val="2"/>
      <scheme val="minor"/>
    </font>
    <font>
      <i/>
      <sz val="10"/>
      <color theme="1"/>
      <name val="GHEA Grapalat"/>
      <family val="3"/>
    </font>
    <font>
      <b/>
      <sz val="11"/>
      <color theme="1"/>
      <name val="Calibri"/>
      <family val="2"/>
    </font>
    <font>
      <sz val="9"/>
      <color theme="1"/>
      <name val="GHEA Grapalat"/>
      <family val="3"/>
    </font>
    <font>
      <sz val="8"/>
      <color theme="1"/>
      <name val="GHEA Grapalat"/>
      <family val="3"/>
    </font>
    <font>
      <sz val="10"/>
      <color theme="1"/>
      <name val="Courier New"/>
      <family val="3"/>
    </font>
    <font>
      <sz val="10"/>
      <color rgb="FFFF0000"/>
      <name val="GHEA Grapalat"/>
      <family val="3"/>
    </font>
    <font>
      <b/>
      <sz val="12"/>
      <name val="GHEA Grapalat"/>
      <family val="3"/>
    </font>
    <font>
      <b/>
      <sz val="10"/>
      <color rgb="FF000000"/>
      <name val="GHEA Grapalat"/>
      <family val="3"/>
    </font>
    <font>
      <b/>
      <sz val="11"/>
      <color rgb="FFFF000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5" fillId="0" borderId="0"/>
    <xf numFmtId="0" fontId="9" fillId="0" borderId="0"/>
    <xf numFmtId="0" fontId="10" fillId="0" borderId="0"/>
    <xf numFmtId="0" fontId="8" fillId="0" borderId="0"/>
    <xf numFmtId="0" fontId="11" fillId="0" borderId="0"/>
    <xf numFmtId="0" fontId="1" fillId="0" borderId="0"/>
    <xf numFmtId="0" fontId="12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4" fillId="0" borderId="0"/>
    <xf numFmtId="0" fontId="10" fillId="0" borderId="0"/>
    <xf numFmtId="0" fontId="1" fillId="0" borderId="0"/>
    <xf numFmtId="0" fontId="15" fillId="0" borderId="0"/>
    <xf numFmtId="9" fontId="10" fillId="0" borderId="0" applyFont="0" applyFill="0" applyBorder="0" applyAlignment="0" applyProtection="0"/>
    <xf numFmtId="0" fontId="16" fillId="0" borderId="0"/>
    <xf numFmtId="0" fontId="10" fillId="0" borderId="0"/>
    <xf numFmtId="0" fontId="12" fillId="0" borderId="0"/>
    <xf numFmtId="0" fontId="16" fillId="0" borderId="0"/>
    <xf numFmtId="165" fontId="10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7" fillId="0" borderId="0">
      <alignment horizontal="left" vertical="top" wrapText="1"/>
    </xf>
    <xf numFmtId="168" fontId="20" fillId="0" borderId="0" applyFill="0" applyBorder="0" applyProtection="0">
      <alignment horizontal="right" vertical="top"/>
    </xf>
    <xf numFmtId="168" fontId="17" fillId="0" borderId="0" applyFill="0" applyBorder="0" applyProtection="0">
      <alignment horizontal="right" vertical="top"/>
    </xf>
  </cellStyleXfs>
  <cellXfs count="177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wrapText="1"/>
    </xf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vertical="center"/>
    </xf>
    <xf numFmtId="0" fontId="2" fillId="2" borderId="1" xfId="0" applyFont="1" applyFill="1" applyBorder="1"/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18" fillId="2" borderId="0" xfId="25" applyFont="1" applyFill="1">
      <alignment horizontal="left" vertical="top" wrapText="1"/>
    </xf>
    <xf numFmtId="0" fontId="18" fillId="2" borderId="0" xfId="25" applyFont="1" applyFill="1" applyAlignment="1">
      <alignment horizontal="left" vertical="top" wrapText="1"/>
    </xf>
    <xf numFmtId="0" fontId="18" fillId="2" borderId="12" xfId="25" applyFont="1" applyFill="1" applyBorder="1" applyAlignment="1">
      <alignment horizontal="center" vertical="top" wrapText="1"/>
    </xf>
    <xf numFmtId="0" fontId="22" fillId="2" borderId="12" xfId="25" applyFont="1" applyFill="1" applyBorder="1">
      <alignment horizontal="left" vertical="top" wrapText="1"/>
    </xf>
    <xf numFmtId="0" fontId="22" fillId="2" borderId="12" xfId="25" applyFont="1" applyFill="1" applyBorder="1" applyAlignment="1">
      <alignment horizontal="left" vertical="top" wrapText="1"/>
    </xf>
    <xf numFmtId="0" fontId="21" fillId="2" borderId="12" xfId="25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8" fontId="18" fillId="2" borderId="13" xfId="25" applyNumberFormat="1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left" vertical="top" wrapText="1"/>
    </xf>
    <xf numFmtId="0" fontId="21" fillId="0" borderId="14" xfId="0" applyFont="1" applyBorder="1" applyAlignment="1">
      <alignment horizontal="left" vertical="top" wrapText="1"/>
    </xf>
    <xf numFmtId="0" fontId="23" fillId="0" borderId="14" xfId="0" applyFont="1" applyBorder="1" applyAlignment="1">
      <alignment horizontal="left" vertical="top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6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wrapText="1"/>
    </xf>
    <xf numFmtId="0" fontId="2" fillId="0" borderId="14" xfId="0" applyFont="1" applyBorder="1" applyAlignment="1">
      <alignment vertical="top" wrapText="1"/>
    </xf>
    <xf numFmtId="0" fontId="24" fillId="2" borderId="12" xfId="25" applyFont="1" applyFill="1" applyBorder="1" applyAlignment="1">
      <alignment horizontal="left" vertical="top" wrapText="1"/>
    </xf>
    <xf numFmtId="0" fontId="22" fillId="2" borderId="14" xfId="25" applyFont="1" applyFill="1" applyBorder="1">
      <alignment horizontal="left" vertical="top" wrapText="1"/>
    </xf>
    <xf numFmtId="0" fontId="22" fillId="2" borderId="14" xfId="25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22" fillId="0" borderId="14" xfId="25" applyFont="1" applyBorder="1">
      <alignment horizontal="left" vertical="top" wrapText="1"/>
    </xf>
    <xf numFmtId="166" fontId="2" fillId="0" borderId="1" xfId="0" applyNumberFormat="1" applyFont="1" applyBorder="1" applyAlignment="1">
      <alignment horizontal="center" vertical="center"/>
    </xf>
    <xf numFmtId="0" fontId="6" fillId="0" borderId="0" xfId="0" applyFont="1" applyFill="1" applyAlignment="1"/>
    <xf numFmtId="0" fontId="7" fillId="0" borderId="0" xfId="0" applyFont="1" applyFill="1" applyAlignment="1"/>
    <xf numFmtId="168" fontId="2" fillId="0" borderId="14" xfId="0" applyNumberFormat="1" applyFont="1" applyBorder="1" applyAlignment="1">
      <alignment horizontal="left" vertical="top" wrapText="1"/>
    </xf>
    <xf numFmtId="0" fontId="2" fillId="0" borderId="14" xfId="0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wrapText="1"/>
    </xf>
    <xf numFmtId="166" fontId="2" fillId="0" borderId="7" xfId="0" applyNumberFormat="1" applyFont="1" applyBorder="1" applyAlignment="1">
      <alignment horizontal="center" vertical="center"/>
    </xf>
    <xf numFmtId="0" fontId="29" fillId="2" borderId="12" xfId="25" applyFont="1" applyFill="1" applyBorder="1" applyAlignment="1">
      <alignment horizontal="left" vertical="top" wrapText="1"/>
    </xf>
    <xf numFmtId="49" fontId="21" fillId="2" borderId="12" xfId="25" applyNumberFormat="1" applyFont="1" applyFill="1" applyBorder="1" applyAlignment="1">
      <alignment horizontal="left" vertical="top" wrapText="1"/>
    </xf>
    <xf numFmtId="0" fontId="29" fillId="2" borderId="14" xfId="25" applyFont="1" applyFill="1" applyBorder="1" applyAlignment="1">
      <alignment horizontal="left" vertical="top" wrapText="1"/>
    </xf>
    <xf numFmtId="0" fontId="22" fillId="2" borderId="12" xfId="25" applyFont="1" applyFill="1" applyBorder="1" applyAlignment="1">
      <alignment horizontal="center" vertical="center" wrapText="1"/>
    </xf>
    <xf numFmtId="0" fontId="22" fillId="2" borderId="14" xfId="25" applyFont="1" applyFill="1" applyBorder="1" applyAlignment="1">
      <alignment vertical="top" wrapText="1"/>
    </xf>
    <xf numFmtId="0" fontId="22" fillId="2" borderId="14" xfId="25" applyFont="1" applyFill="1" applyBorder="1" applyAlignment="1">
      <alignment horizontal="center" vertical="top" wrapText="1"/>
    </xf>
    <xf numFmtId="0" fontId="28" fillId="0" borderId="0" xfId="0" applyFont="1"/>
    <xf numFmtId="0" fontId="4" fillId="2" borderId="1" xfId="0" applyFont="1" applyFill="1" applyBorder="1" applyAlignment="1">
      <alignment vertical="top" wrapText="1"/>
    </xf>
    <xf numFmtId="0" fontId="31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justify"/>
    </xf>
    <xf numFmtId="0" fontId="21" fillId="0" borderId="0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31" fillId="2" borderId="1" xfId="0" applyFont="1" applyFill="1" applyBorder="1" applyAlignment="1">
      <alignment horizontal="left" vertical="top" wrapText="1"/>
    </xf>
    <xf numFmtId="0" fontId="3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7" fillId="0" borderId="14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center" vertical="center" wrapText="1"/>
    </xf>
    <xf numFmtId="168" fontId="22" fillId="0" borderId="12" xfId="27" applyNumberFormat="1" applyFont="1" applyBorder="1" applyAlignment="1">
      <alignment horizontal="center" vertical="center"/>
    </xf>
    <xf numFmtId="168" fontId="21" fillId="0" borderId="14" xfId="26" applyNumberFormat="1" applyFont="1" applyBorder="1" applyAlignment="1">
      <alignment horizontal="center" vertical="center" wrapText="1"/>
    </xf>
    <xf numFmtId="168" fontId="24" fillId="0" borderId="14" xfId="27" applyNumberFormat="1" applyFont="1" applyBorder="1" applyAlignment="1">
      <alignment horizontal="center" vertical="center" wrapText="1"/>
    </xf>
    <xf numFmtId="166" fontId="22" fillId="2" borderId="12" xfId="25" applyNumberFormat="1" applyFont="1" applyFill="1" applyBorder="1" applyAlignment="1">
      <alignment horizontal="center" vertical="center" wrapText="1"/>
    </xf>
    <xf numFmtId="166" fontId="29" fillId="2" borderId="14" xfId="26" applyNumberFormat="1" applyFont="1" applyFill="1" applyBorder="1" applyAlignment="1">
      <alignment horizontal="center" vertical="center"/>
    </xf>
    <xf numFmtId="166" fontId="22" fillId="2" borderId="12" xfId="27" applyNumberFormat="1" applyFont="1" applyFill="1" applyBorder="1" applyAlignment="1">
      <alignment horizontal="center" vertical="center"/>
    </xf>
    <xf numFmtId="169" fontId="22" fillId="2" borderId="14" xfId="27" applyNumberFormat="1" applyFont="1" applyFill="1" applyBorder="1" applyAlignment="1">
      <alignment horizontal="center" vertical="center"/>
    </xf>
    <xf numFmtId="168" fontId="22" fillId="2" borderId="12" xfId="27" applyNumberFormat="1" applyFont="1" applyFill="1" applyBorder="1" applyAlignment="1">
      <alignment horizontal="center" vertical="center"/>
    </xf>
    <xf numFmtId="168" fontId="21" fillId="2" borderId="12" xfId="25" applyNumberFormat="1" applyFont="1" applyFill="1" applyBorder="1" applyAlignment="1">
      <alignment horizontal="center" vertical="center" wrapText="1"/>
    </xf>
    <xf numFmtId="168" fontId="22" fillId="2" borderId="12" xfId="25" applyNumberFormat="1" applyFont="1" applyFill="1" applyBorder="1" applyAlignment="1">
      <alignment horizontal="center" vertical="center" wrapText="1"/>
    </xf>
    <xf numFmtId="168" fontId="30" fillId="0" borderId="0" xfId="0" applyNumberFormat="1" applyFont="1" applyAlignment="1">
      <alignment horizontal="center" vertical="center" wrapText="1"/>
    </xf>
    <xf numFmtId="166" fontId="2" fillId="0" borderId="17" xfId="0" applyNumberFormat="1" applyFont="1" applyBorder="1" applyAlignment="1">
      <alignment horizontal="center" vertical="center"/>
    </xf>
    <xf numFmtId="168" fontId="24" fillId="0" borderId="12" xfId="27" applyNumberFormat="1" applyFont="1" applyBorder="1" applyAlignment="1">
      <alignment horizontal="center" vertical="center"/>
    </xf>
    <xf numFmtId="166" fontId="22" fillId="2" borderId="14" xfId="27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indent="3"/>
    </xf>
    <xf numFmtId="0" fontId="0" fillId="0" borderId="0" xfId="0" applyAlignment="1">
      <alignment wrapText="1"/>
    </xf>
    <xf numFmtId="0" fontId="7" fillId="0" borderId="0" xfId="0" applyFont="1" applyAlignment="1">
      <alignment horizontal="center" wrapText="1"/>
    </xf>
    <xf numFmtId="0" fontId="7" fillId="0" borderId="20" xfId="0" applyFont="1" applyBorder="1"/>
    <xf numFmtId="0" fontId="7" fillId="0" borderId="23" xfId="0" applyFont="1" applyBorder="1"/>
    <xf numFmtId="0" fontId="7" fillId="0" borderId="19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4" fontId="4" fillId="0" borderId="21" xfId="0" applyNumberFormat="1" applyFont="1" applyBorder="1" applyAlignment="1">
      <alignment horizontal="center" wrapText="1"/>
    </xf>
    <xf numFmtId="4" fontId="4" fillId="0" borderId="21" xfId="0" applyNumberFormat="1" applyFont="1" applyBorder="1" applyAlignment="1">
      <alignment horizontal="center"/>
    </xf>
    <xf numFmtId="0" fontId="34" fillId="0" borderId="0" xfId="0" applyFont="1" applyAlignment="1">
      <alignment horizontal="right"/>
    </xf>
    <xf numFmtId="0" fontId="7" fillId="2" borderId="18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/>
    <xf numFmtId="0" fontId="2" fillId="0" borderId="0" xfId="0" applyFont="1" applyFill="1" applyAlignment="1">
      <alignment horizontal="right" wrapText="1"/>
    </xf>
    <xf numFmtId="0" fontId="22" fillId="2" borderId="0" xfId="25" applyFont="1" applyFill="1" applyAlignment="1">
      <alignment horizontal="center" vertical="center" wrapText="1"/>
    </xf>
    <xf numFmtId="0" fontId="22" fillId="2" borderId="8" xfId="25" applyFont="1" applyFill="1" applyBorder="1" applyAlignment="1">
      <alignment horizontal="center" vertical="center" wrapText="1"/>
    </xf>
    <xf numFmtId="0" fontId="24" fillId="2" borderId="14" xfId="25" applyFont="1" applyFill="1" applyBorder="1" applyAlignment="1">
      <alignment vertical="top" wrapText="1"/>
    </xf>
    <xf numFmtId="0" fontId="24" fillId="2" borderId="14" xfId="25" applyFont="1" applyFill="1" applyBorder="1" applyAlignment="1">
      <alignment horizontal="center" vertical="center" wrapText="1"/>
    </xf>
    <xf numFmtId="0" fontId="36" fillId="0" borderId="0" xfId="0" applyFont="1" applyAlignment="1">
      <alignment horizontal="right" indent="3"/>
    </xf>
    <xf numFmtId="0" fontId="3" fillId="0" borderId="0" xfId="0" applyFont="1" applyAlignment="1">
      <alignment horizontal="center"/>
    </xf>
    <xf numFmtId="0" fontId="2" fillId="2" borderId="14" xfId="0" applyFont="1" applyFill="1" applyBorder="1" applyAlignment="1">
      <alignment vertical="top" wrapText="1"/>
    </xf>
    <xf numFmtId="166" fontId="2" fillId="2" borderId="13" xfId="0" applyNumberFormat="1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wrapText="1"/>
    </xf>
    <xf numFmtId="4" fontId="2" fillId="0" borderId="21" xfId="0" applyNumberFormat="1" applyFont="1" applyBorder="1" applyAlignment="1">
      <alignment horizontal="center" wrapText="1"/>
    </xf>
    <xf numFmtId="0" fontId="30" fillId="0" borderId="23" xfId="0" applyFont="1" applyBorder="1" applyAlignment="1">
      <alignment wrapText="1"/>
    </xf>
    <xf numFmtId="0" fontId="4" fillId="0" borderId="21" xfId="0" applyFont="1" applyBorder="1" applyAlignment="1">
      <alignment horizontal="center" wrapText="1"/>
    </xf>
    <xf numFmtId="0" fontId="30" fillId="0" borderId="21" xfId="0" applyFont="1" applyBorder="1" applyAlignment="1">
      <alignment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22" xfId="0" applyBorder="1" applyAlignment="1">
      <alignment wrapText="1"/>
    </xf>
    <xf numFmtId="0" fontId="25" fillId="2" borderId="24" xfId="0" applyFont="1" applyFill="1" applyBorder="1" applyAlignment="1">
      <alignment horizontal="center" wrapText="1"/>
    </xf>
    <xf numFmtId="0" fontId="25" fillId="2" borderId="19" xfId="0" applyFont="1" applyFill="1" applyBorder="1" applyAlignment="1">
      <alignment horizontal="center" wrapText="1"/>
    </xf>
    <xf numFmtId="4" fontId="2" fillId="0" borderId="24" xfId="0" applyNumberFormat="1" applyFont="1" applyBorder="1" applyAlignment="1">
      <alignment horizontal="center"/>
    </xf>
    <xf numFmtId="4" fontId="2" fillId="0" borderId="19" xfId="0" applyNumberFormat="1" applyFont="1" applyBorder="1" applyAlignment="1">
      <alignment horizontal="center"/>
    </xf>
    <xf numFmtId="0" fontId="4" fillId="0" borderId="24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4" fillId="0" borderId="24" xfId="0" applyFont="1" applyBorder="1" applyAlignment="1">
      <alignment horizontal="left" wrapText="1"/>
    </xf>
    <xf numFmtId="0" fontId="4" fillId="0" borderId="19" xfId="0" applyFont="1" applyBorder="1" applyAlignment="1">
      <alignment horizontal="left" wrapText="1"/>
    </xf>
    <xf numFmtId="0" fontId="33" fillId="0" borderId="0" xfId="0" applyFont="1" applyAlignment="1">
      <alignment horizontal="right" vertical="top" wrapText="1" indent="3"/>
    </xf>
    <xf numFmtId="0" fontId="2" fillId="0" borderId="0" xfId="0" applyFont="1" applyAlignment="1">
      <alignment horizontal="right" vertical="top" wrapText="1" indent="3"/>
    </xf>
    <xf numFmtId="0" fontId="0" fillId="0" borderId="0" xfId="0" applyAlignment="1">
      <alignment wrapText="1"/>
    </xf>
    <xf numFmtId="0" fontId="37" fillId="0" borderId="0" xfId="0" applyFont="1" applyAlignment="1">
      <alignment horizontal="center" wrapText="1"/>
    </xf>
    <xf numFmtId="0" fontId="0" fillId="0" borderId="22" xfId="0" applyBorder="1"/>
    <xf numFmtId="0" fontId="7" fillId="0" borderId="24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35" fillId="0" borderId="24" xfId="0" applyFont="1" applyBorder="1" applyAlignment="1">
      <alignment horizontal="center" wrapText="1"/>
    </xf>
    <xf numFmtId="0" fontId="35" fillId="0" borderId="19" xfId="0" applyFont="1" applyBorder="1" applyAlignment="1">
      <alignment horizontal="center" wrapText="1"/>
    </xf>
    <xf numFmtId="0" fontId="19" fillId="2" borderId="0" xfId="25" applyFont="1" applyFill="1" applyAlignment="1">
      <alignment horizontal="center" vertical="top" wrapText="1"/>
    </xf>
    <xf numFmtId="0" fontId="22" fillId="2" borderId="8" xfId="25" applyFont="1" applyFill="1" applyBorder="1" applyAlignment="1">
      <alignment horizontal="center" vertical="top" wrapText="1"/>
    </xf>
    <xf numFmtId="0" fontId="22" fillId="2" borderId="9" xfId="25" applyFont="1" applyFill="1" applyBorder="1" applyAlignment="1">
      <alignment horizontal="center" vertical="top" wrapText="1"/>
    </xf>
    <xf numFmtId="0" fontId="22" fillId="2" borderId="10" xfId="25" applyFont="1" applyFill="1" applyBorder="1" applyAlignment="1">
      <alignment horizontal="center" vertical="top" wrapText="1"/>
    </xf>
    <xf numFmtId="0" fontId="22" fillId="2" borderId="11" xfId="25" applyFont="1" applyFill="1" applyBorder="1" applyAlignment="1">
      <alignment horizontal="center" vertical="top" wrapText="1"/>
    </xf>
    <xf numFmtId="0" fontId="22" fillId="2" borderId="13" xfId="25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right"/>
    </xf>
    <xf numFmtId="0" fontId="28" fillId="0" borderId="0" xfId="0" applyFont="1" applyFill="1" applyAlignment="1">
      <alignment horizontal="center" wrapText="1"/>
    </xf>
    <xf numFmtId="0" fontId="25" fillId="0" borderId="0" xfId="0" applyFont="1" applyFill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0" xfId="0" applyFont="1" applyAlignment="1">
      <alignment horizontal="left"/>
    </xf>
    <xf numFmtId="166" fontId="2" fillId="0" borderId="7" xfId="0" applyNumberFormat="1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4" fillId="0" borderId="11" xfId="0" applyFont="1" applyBorder="1" applyAlignment="1">
      <alignment horizontal="center" vertical="top" wrapText="1"/>
    </xf>
    <xf numFmtId="0" fontId="24" fillId="0" borderId="2" xfId="0" applyFont="1" applyBorder="1" applyAlignment="1">
      <alignment horizontal="center" vertical="top" wrapText="1"/>
    </xf>
    <xf numFmtId="0" fontId="24" fillId="0" borderId="13" xfId="0" applyFont="1" applyBorder="1" applyAlignment="1">
      <alignment horizontal="center" vertical="top" wrapText="1"/>
    </xf>
    <xf numFmtId="0" fontId="25" fillId="0" borderId="0" xfId="0" applyFont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5" fillId="2" borderId="0" xfId="0" applyFont="1" applyFill="1" applyAlignment="1">
      <alignment horizontal="center" wrapText="1"/>
    </xf>
    <xf numFmtId="0" fontId="28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2" fontId="24" fillId="0" borderId="14" xfId="0" applyNumberFormat="1" applyFont="1" applyBorder="1" applyAlignment="1">
      <alignment wrapText="1"/>
    </xf>
  </cellXfs>
  <cellStyles count="28">
    <cellStyle name="_artabyuje" xfId="7"/>
    <cellStyle name="Comma 2" xfId="8"/>
    <cellStyle name="Comma 2 2" xfId="9"/>
    <cellStyle name="Comma 3" xfId="10"/>
    <cellStyle name="Comma 4" xfId="11"/>
    <cellStyle name="Comma 5" xfId="12"/>
    <cellStyle name="Comma 7" xfId="13"/>
    <cellStyle name="Normal" xfId="0" builtinId="0"/>
    <cellStyle name="Normal 11" xfId="14"/>
    <cellStyle name="Normal 2" xfId="3"/>
    <cellStyle name="Normal 2 2" xfId="15"/>
    <cellStyle name="Normal 2 2 2" xfId="5"/>
    <cellStyle name="Normal 3" xfId="2"/>
    <cellStyle name="Normal 4" xfId="1"/>
    <cellStyle name="Normal 5" xfId="6"/>
    <cellStyle name="Normal 5 2" xfId="4"/>
    <cellStyle name="Normal 6" xfId="16"/>
    <cellStyle name="Normal 7" xfId="17"/>
    <cellStyle name="Normal 8" xfId="25"/>
    <cellStyle name="Percent 2" xfId="18"/>
    <cellStyle name="SN_241" xfId="27"/>
    <cellStyle name="SN_b" xfId="26"/>
    <cellStyle name="Style 1" xfId="19"/>
    <cellStyle name="Обычный 2" xfId="20"/>
    <cellStyle name="Обычный 3" xfId="21"/>
    <cellStyle name="Стиль 1" xfId="22"/>
    <cellStyle name="Финансовый 2" xfId="23"/>
    <cellStyle name="Финансовый 3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"/>
  <sheetViews>
    <sheetView tabSelected="1" workbookViewId="0">
      <selection activeCell="F14" sqref="F14"/>
    </sheetView>
  </sheetViews>
  <sheetFormatPr defaultRowHeight="15"/>
  <cols>
    <col min="1" max="1" width="62" customWidth="1"/>
    <col min="2" max="2" width="9" customWidth="1"/>
    <col min="3" max="3" width="31.42578125" customWidth="1"/>
  </cols>
  <sheetData>
    <row r="1" spans="1:3">
      <c r="A1" s="80"/>
      <c r="C1" s="93" t="s">
        <v>84</v>
      </c>
    </row>
    <row r="2" spans="1:3">
      <c r="A2" s="80"/>
      <c r="C2" s="93" t="s">
        <v>92</v>
      </c>
    </row>
    <row r="3" spans="1:3">
      <c r="A3" s="80"/>
      <c r="C3" s="93" t="s">
        <v>85</v>
      </c>
    </row>
    <row r="4" spans="1:3">
      <c r="A4" s="79"/>
    </row>
    <row r="5" spans="1:3" ht="17.25">
      <c r="A5" s="3"/>
    </row>
    <row r="6" spans="1:3" ht="56.25" customHeight="1">
      <c r="A6" s="114" t="s">
        <v>124</v>
      </c>
      <c r="B6" s="114"/>
      <c r="C6" s="114"/>
    </row>
    <row r="7" spans="1:3" ht="17.25" thickBot="1">
      <c r="A7" s="115"/>
      <c r="B7" s="115"/>
      <c r="C7" s="82" t="s">
        <v>91</v>
      </c>
    </row>
    <row r="8" spans="1:3" ht="52.5" customHeight="1" thickBot="1">
      <c r="A8" s="90"/>
      <c r="B8" s="116" t="s">
        <v>86</v>
      </c>
      <c r="C8" s="117"/>
    </row>
    <row r="9" spans="1:3" ht="17.25" thickBot="1">
      <c r="A9" s="83" t="s">
        <v>87</v>
      </c>
      <c r="B9" s="118">
        <v>7428</v>
      </c>
      <c r="C9" s="119"/>
    </row>
    <row r="10" spans="1:3" ht="17.25" thickBot="1">
      <c r="A10" s="84" t="s">
        <v>88</v>
      </c>
      <c r="B10" s="118">
        <v>7428</v>
      </c>
      <c r="C10" s="119"/>
    </row>
    <row r="11" spans="1:3" ht="17.25" thickBot="1">
      <c r="A11" s="84" t="s">
        <v>89</v>
      </c>
      <c r="B11" s="112" t="s">
        <v>90</v>
      </c>
      <c r="C11" s="113"/>
    </row>
  </sheetData>
  <mergeCells count="6">
    <mergeCell ref="B11:C11"/>
    <mergeCell ref="A6:C6"/>
    <mergeCell ref="A7:B7"/>
    <mergeCell ref="B8:C8"/>
    <mergeCell ref="B9:C9"/>
    <mergeCell ref="B10:C1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activeCell="B22" sqref="B22"/>
    </sheetView>
  </sheetViews>
  <sheetFormatPr defaultRowHeight="15"/>
  <cols>
    <col min="2" max="2" width="52.5703125" customWidth="1"/>
    <col min="3" max="3" width="27.85546875" customWidth="1"/>
  </cols>
  <sheetData>
    <row r="1" spans="1:3">
      <c r="A1" s="124" t="s">
        <v>93</v>
      </c>
      <c r="B1" s="124"/>
      <c r="C1" s="124"/>
    </row>
    <row r="2" spans="1:3" ht="27" customHeight="1">
      <c r="A2" s="125" t="s">
        <v>94</v>
      </c>
      <c r="B2" s="125"/>
      <c r="C2" s="125"/>
    </row>
    <row r="3" spans="1:3">
      <c r="A3" s="125" t="s">
        <v>85</v>
      </c>
      <c r="B3" s="125"/>
      <c r="C3" s="125"/>
    </row>
    <row r="4" spans="1:3">
      <c r="A4" s="81"/>
      <c r="B4" s="126"/>
      <c r="C4" s="126"/>
    </row>
    <row r="5" spans="1:3" ht="96" customHeight="1">
      <c r="A5" s="127" t="s">
        <v>125</v>
      </c>
      <c r="B5" s="127"/>
      <c r="C5" s="127"/>
    </row>
    <row r="6" spans="1:3" ht="15.75" thickBot="1">
      <c r="A6" s="128"/>
      <c r="B6" s="128"/>
      <c r="C6" s="89" t="s">
        <v>95</v>
      </c>
    </row>
    <row r="7" spans="1:3" ht="83.25" thickBot="1">
      <c r="A7" s="129" t="s">
        <v>96</v>
      </c>
      <c r="B7" s="130"/>
      <c r="C7" s="85" t="s">
        <v>97</v>
      </c>
    </row>
    <row r="8" spans="1:3" ht="15.75" thickBot="1">
      <c r="A8" s="131"/>
      <c r="B8" s="132"/>
      <c r="C8" s="86" t="s">
        <v>98</v>
      </c>
    </row>
    <row r="9" spans="1:3" ht="15.75" thickBot="1">
      <c r="A9" s="122" t="s">
        <v>99</v>
      </c>
      <c r="B9" s="123"/>
      <c r="C9" s="87">
        <v>7428</v>
      </c>
    </row>
    <row r="10" spans="1:3" ht="15.75" thickBot="1">
      <c r="A10" s="122" t="s">
        <v>101</v>
      </c>
      <c r="B10" s="123"/>
      <c r="C10" s="87"/>
    </row>
    <row r="11" spans="1:3" ht="15.75" hidden="1" thickBot="1">
      <c r="A11" s="122" t="s">
        <v>102</v>
      </c>
      <c r="B11" s="123"/>
      <c r="C11" s="87">
        <v>0</v>
      </c>
    </row>
    <row r="12" spans="1:3" ht="15.75" hidden="1" thickBot="1">
      <c r="A12" s="122" t="s">
        <v>103</v>
      </c>
      <c r="B12" s="123"/>
      <c r="C12" s="87">
        <v>0</v>
      </c>
    </row>
    <row r="13" spans="1:3" ht="15.75" thickBot="1">
      <c r="A13" s="120" t="s">
        <v>100</v>
      </c>
      <c r="B13" s="121"/>
      <c r="C13" s="88">
        <v>7428</v>
      </c>
    </row>
  </sheetData>
  <mergeCells count="13">
    <mergeCell ref="A13:B13"/>
    <mergeCell ref="A10:B10"/>
    <mergeCell ref="A11:B11"/>
    <mergeCell ref="A12:B12"/>
    <mergeCell ref="A1:C1"/>
    <mergeCell ref="A2:C2"/>
    <mergeCell ref="A3:C3"/>
    <mergeCell ref="B4:C4"/>
    <mergeCell ref="A5:C5"/>
    <mergeCell ref="A6:B6"/>
    <mergeCell ref="A7:B7"/>
    <mergeCell ref="A8:B8"/>
    <mergeCell ref="A9:B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45"/>
  <sheetViews>
    <sheetView workbookViewId="0">
      <selection activeCell="F19" sqref="F19"/>
    </sheetView>
  </sheetViews>
  <sheetFormatPr defaultRowHeight="17.25"/>
  <cols>
    <col min="1" max="1" width="9.28515625" style="15" bestFit="1" customWidth="1"/>
    <col min="2" max="2" width="8.85546875" style="15" bestFit="1" customWidth="1"/>
    <col min="3" max="3" width="7" style="15" bestFit="1" customWidth="1"/>
    <col min="4" max="5" width="10" style="15" customWidth="1"/>
    <col min="6" max="6" width="73.7109375" style="16" customWidth="1"/>
    <col min="7" max="7" width="22.28515625" style="16" customWidth="1"/>
    <col min="8" max="16384" width="9.140625" style="15"/>
  </cols>
  <sheetData>
    <row r="1" spans="1:39" s="3" customFormat="1" ht="24" customHeight="1">
      <c r="D1" s="92"/>
      <c r="E1" s="92"/>
      <c r="G1" s="92" t="s">
        <v>116</v>
      </c>
    </row>
    <row r="2" spans="1:39" s="4" customFormat="1" ht="16.5">
      <c r="E2" s="94"/>
      <c r="F2" s="94"/>
      <c r="G2" s="92" t="s">
        <v>15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</row>
    <row r="3" spans="1:39" s="4" customFormat="1" ht="15.75" customHeight="1">
      <c r="E3" s="94"/>
      <c r="F3" s="94"/>
      <c r="G3" s="92" t="s">
        <v>16</v>
      </c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</row>
    <row r="4" spans="1:39" s="3" customFormat="1">
      <c r="D4" s="139"/>
      <c r="E4" s="139"/>
      <c r="F4" s="139"/>
    </row>
    <row r="5" spans="1:39" s="3" customFormat="1" ht="15.75" customHeight="1">
      <c r="D5" s="139"/>
      <c r="E5" s="139"/>
      <c r="F5" s="139"/>
    </row>
    <row r="6" spans="1:39" s="3" customFormat="1" ht="40.5" customHeight="1">
      <c r="A6" s="140" t="s">
        <v>74</v>
      </c>
      <c r="B6" s="140"/>
      <c r="C6" s="140"/>
      <c r="D6" s="140"/>
      <c r="E6" s="140"/>
      <c r="F6" s="140"/>
      <c r="G6" s="140"/>
    </row>
    <row r="7" spans="1:39" ht="7.5" customHeight="1"/>
    <row r="8" spans="1:39" ht="21.75" customHeight="1">
      <c r="A8" s="133"/>
      <c r="B8" s="133"/>
      <c r="C8" s="133"/>
      <c r="D8" s="133"/>
      <c r="E8" s="133"/>
      <c r="F8" s="133"/>
      <c r="G8" s="96" t="s">
        <v>49</v>
      </c>
    </row>
    <row r="9" spans="1:39" ht="30" customHeight="1">
      <c r="A9" s="134" t="s">
        <v>29</v>
      </c>
      <c r="B9" s="135"/>
      <c r="C9" s="136"/>
      <c r="D9" s="134" t="s">
        <v>30</v>
      </c>
      <c r="E9" s="136"/>
      <c r="F9" s="137" t="s">
        <v>31</v>
      </c>
      <c r="G9" s="97" t="s">
        <v>75</v>
      </c>
    </row>
    <row r="10" spans="1:39" ht="27">
      <c r="A10" s="46" t="s">
        <v>33</v>
      </c>
      <c r="B10" s="46" t="s">
        <v>34</v>
      </c>
      <c r="C10" s="46" t="s">
        <v>72</v>
      </c>
      <c r="D10" s="46" t="s">
        <v>35</v>
      </c>
      <c r="E10" s="46" t="s">
        <v>36</v>
      </c>
      <c r="F10" s="138"/>
      <c r="G10" s="48" t="s">
        <v>32</v>
      </c>
    </row>
    <row r="11" spans="1:39" ht="39.75" customHeight="1">
      <c r="A11" s="17"/>
      <c r="B11" s="17"/>
      <c r="C11" s="17"/>
      <c r="D11" s="17"/>
      <c r="E11" s="17"/>
      <c r="F11" s="63" t="s">
        <v>78</v>
      </c>
      <c r="G11" s="22">
        <f>+G12+G31</f>
        <v>0</v>
      </c>
    </row>
    <row r="12" spans="1:39">
      <c r="A12" s="43" t="s">
        <v>38</v>
      </c>
      <c r="B12" s="18"/>
      <c r="C12" s="18"/>
      <c r="D12" s="18"/>
      <c r="E12" s="18"/>
      <c r="F12" s="43" t="s">
        <v>68</v>
      </c>
      <c r="G12" s="36">
        <f t="shared" ref="G12:G14" si="0">G14</f>
        <v>7428</v>
      </c>
    </row>
    <row r="13" spans="1:39">
      <c r="A13" s="18"/>
      <c r="B13" s="18"/>
      <c r="C13" s="18"/>
      <c r="D13" s="18"/>
      <c r="E13" s="18"/>
      <c r="F13" s="19" t="s">
        <v>37</v>
      </c>
      <c r="G13" s="68"/>
    </row>
    <row r="14" spans="1:39">
      <c r="A14" s="18"/>
      <c r="B14" s="44" t="s">
        <v>79</v>
      </c>
      <c r="C14" s="18"/>
      <c r="D14" s="18"/>
      <c r="E14" s="18"/>
      <c r="F14" s="43" t="s">
        <v>80</v>
      </c>
      <c r="G14" s="36">
        <f t="shared" si="0"/>
        <v>7428</v>
      </c>
    </row>
    <row r="15" spans="1:39">
      <c r="A15" s="18"/>
      <c r="B15" s="18"/>
      <c r="C15" s="18"/>
      <c r="D15" s="18"/>
      <c r="E15" s="18"/>
      <c r="F15" s="19" t="s">
        <v>37</v>
      </c>
      <c r="G15" s="68"/>
    </row>
    <row r="16" spans="1:39" ht="33" customHeight="1">
      <c r="A16" s="18"/>
      <c r="B16" s="18"/>
      <c r="C16" s="44" t="s">
        <v>79</v>
      </c>
      <c r="D16" s="18"/>
      <c r="E16" s="18"/>
      <c r="F16" s="43" t="s">
        <v>81</v>
      </c>
      <c r="G16" s="36">
        <f t="shared" ref="G16" si="1">G19</f>
        <v>7428</v>
      </c>
    </row>
    <row r="17" spans="1:7">
      <c r="A17" s="32"/>
      <c r="B17" s="32"/>
      <c r="C17" s="45"/>
      <c r="D17" s="32"/>
      <c r="E17" s="32"/>
      <c r="F17" s="31" t="s">
        <v>111</v>
      </c>
      <c r="G17" s="69"/>
    </row>
    <row r="18" spans="1:7">
      <c r="A18" s="18"/>
      <c r="B18" s="18"/>
      <c r="C18" s="18"/>
      <c r="D18" s="18"/>
      <c r="E18" s="18"/>
      <c r="F18" s="19" t="s">
        <v>37</v>
      </c>
      <c r="G18" s="68"/>
    </row>
    <row r="19" spans="1:7">
      <c r="A19" s="18"/>
      <c r="B19" s="18"/>
      <c r="C19" s="18"/>
      <c r="D19" s="19">
        <v>1079</v>
      </c>
      <c r="E19" s="19"/>
      <c r="F19" s="102" t="s">
        <v>69</v>
      </c>
      <c r="G19" s="36">
        <f t="shared" ref="G19" si="2">G20</f>
        <v>7428</v>
      </c>
    </row>
    <row r="20" spans="1:7" ht="27.75" customHeight="1">
      <c r="A20" s="18"/>
      <c r="B20" s="18"/>
      <c r="C20" s="18"/>
      <c r="D20" s="18"/>
      <c r="E20" s="19">
        <v>12001</v>
      </c>
      <c r="F20" s="30" t="s">
        <v>104</v>
      </c>
      <c r="G20" s="36">
        <f t="shared" ref="G20" si="3">G22</f>
        <v>7428</v>
      </c>
    </row>
    <row r="21" spans="1:7">
      <c r="A21" s="32"/>
      <c r="B21" s="32"/>
      <c r="C21" s="32"/>
      <c r="D21" s="18"/>
      <c r="E21" s="18"/>
      <c r="F21" s="30" t="s">
        <v>70</v>
      </c>
      <c r="G21" s="70"/>
    </row>
    <row r="22" spans="1:7" ht="27">
      <c r="A22" s="32"/>
      <c r="B22" s="32"/>
      <c r="C22" s="32"/>
      <c r="D22" s="19"/>
      <c r="E22" s="18"/>
      <c r="F22" s="30" t="s">
        <v>112</v>
      </c>
      <c r="G22" s="36">
        <f t="shared" ref="G22" si="4">G24</f>
        <v>7428</v>
      </c>
    </row>
    <row r="23" spans="1:7" ht="27">
      <c r="A23" s="32"/>
      <c r="B23" s="32"/>
      <c r="C23" s="32"/>
      <c r="D23" s="18"/>
      <c r="E23" s="18"/>
      <c r="F23" s="30" t="s">
        <v>43</v>
      </c>
      <c r="G23" s="70"/>
    </row>
    <row r="24" spans="1:7">
      <c r="A24" s="32"/>
      <c r="B24" s="32"/>
      <c r="C24" s="32"/>
      <c r="D24" s="18"/>
      <c r="E24" s="18"/>
      <c r="F24" s="30" t="s">
        <v>40</v>
      </c>
      <c r="G24" s="36">
        <f t="shared" ref="G24" si="5">G25</f>
        <v>7428</v>
      </c>
    </row>
    <row r="25" spans="1:7">
      <c r="A25" s="32"/>
      <c r="B25" s="32"/>
      <c r="C25" s="32"/>
      <c r="D25" s="18"/>
      <c r="E25" s="18"/>
      <c r="F25" s="30" t="s">
        <v>82</v>
      </c>
      <c r="G25" s="36">
        <f t="shared" ref="G25" si="6">G26</f>
        <v>7428</v>
      </c>
    </row>
    <row r="26" spans="1:7">
      <c r="A26" s="32"/>
      <c r="B26" s="32"/>
      <c r="C26" s="32"/>
      <c r="D26" s="18"/>
      <c r="E26" s="18"/>
      <c r="F26" s="30" t="str">
        <f>+UPPER('Հավելված 4'!C24)</f>
        <v>ՏՐԱՆՍՖԵՐՏՆԵՐԻ ՏՐԱՄԱԴՐՈՒՄ</v>
      </c>
      <c r="G26" s="36">
        <f t="shared" ref="G26" si="7">G27+G28</f>
        <v>7428</v>
      </c>
    </row>
    <row r="27" spans="1:7">
      <c r="A27" s="32"/>
      <c r="B27" s="32"/>
      <c r="C27" s="32"/>
      <c r="D27" s="32"/>
      <c r="E27" s="32"/>
      <c r="F27" s="30" t="s">
        <v>107</v>
      </c>
      <c r="G27" s="78">
        <v>5016</v>
      </c>
    </row>
    <row r="28" spans="1:7">
      <c r="A28" s="32"/>
      <c r="B28" s="32"/>
      <c r="C28" s="32"/>
      <c r="D28" s="18"/>
      <c r="E28" s="18"/>
      <c r="F28" s="30" t="s">
        <v>106</v>
      </c>
      <c r="G28" s="36">
        <v>2412</v>
      </c>
    </row>
    <row r="29" spans="1:7" hidden="1">
      <c r="A29" s="32"/>
      <c r="B29" s="32"/>
      <c r="C29" s="32"/>
      <c r="D29" s="32"/>
      <c r="E29" s="32"/>
      <c r="F29" s="30"/>
      <c r="G29" s="71"/>
    </row>
    <row r="30" spans="1:7" hidden="1">
      <c r="A30" s="32"/>
      <c r="B30" s="32"/>
      <c r="C30" s="32"/>
      <c r="D30" s="32"/>
      <c r="E30" s="32"/>
      <c r="F30" s="33"/>
      <c r="G30" s="71"/>
    </row>
    <row r="31" spans="1:7" s="21" customFormat="1" ht="15">
      <c r="A31" s="19" t="s">
        <v>50</v>
      </c>
      <c r="B31" s="19"/>
      <c r="C31" s="19"/>
      <c r="D31" s="19"/>
      <c r="E31" s="19"/>
      <c r="F31" s="20" t="s">
        <v>51</v>
      </c>
      <c r="G31" s="65">
        <v>-7428</v>
      </c>
    </row>
    <row r="32" spans="1:7" s="21" customFormat="1" ht="15">
      <c r="A32" s="19"/>
      <c r="B32" s="19"/>
      <c r="C32" s="19"/>
      <c r="D32" s="19"/>
      <c r="E32" s="19"/>
      <c r="F32" s="19" t="s">
        <v>37</v>
      </c>
      <c r="G32" s="73"/>
    </row>
    <row r="33" spans="1:7" s="21" customFormat="1" ht="15">
      <c r="A33" s="19"/>
      <c r="B33" s="19" t="s">
        <v>38</v>
      </c>
      <c r="C33" s="19"/>
      <c r="D33" s="19"/>
      <c r="E33" s="19"/>
      <c r="F33" s="20" t="s">
        <v>52</v>
      </c>
      <c r="G33" s="65">
        <v>-7428</v>
      </c>
    </row>
    <row r="34" spans="1:7" s="21" customFormat="1" ht="15">
      <c r="A34" s="19"/>
      <c r="B34" s="19"/>
      <c r="C34" s="19"/>
      <c r="D34" s="19"/>
      <c r="E34" s="19"/>
      <c r="F34" s="19" t="s">
        <v>37</v>
      </c>
      <c r="G34" s="73"/>
    </row>
    <row r="35" spans="1:7" s="21" customFormat="1" ht="15">
      <c r="A35" s="19"/>
      <c r="B35" s="19"/>
      <c r="C35" s="19" t="s">
        <v>38</v>
      </c>
      <c r="D35" s="19"/>
      <c r="E35" s="19"/>
      <c r="F35" s="20" t="s">
        <v>46</v>
      </c>
      <c r="G35" s="65">
        <v>-7428</v>
      </c>
    </row>
    <row r="36" spans="1:7" s="21" customFormat="1" ht="15">
      <c r="A36" s="19"/>
      <c r="B36" s="19"/>
      <c r="C36" s="19"/>
      <c r="D36" s="19"/>
      <c r="E36" s="19"/>
      <c r="F36" s="19" t="s">
        <v>37</v>
      </c>
      <c r="G36" s="74"/>
    </row>
    <row r="37" spans="1:7" s="21" customFormat="1" ht="15">
      <c r="A37" s="19"/>
      <c r="B37" s="19"/>
      <c r="C37" s="19"/>
      <c r="D37" s="19" t="s">
        <v>45</v>
      </c>
      <c r="E37" s="19" t="s">
        <v>39</v>
      </c>
      <c r="F37" s="19" t="s">
        <v>46</v>
      </c>
      <c r="G37" s="65">
        <v>-7428</v>
      </c>
    </row>
    <row r="38" spans="1:7" s="21" customFormat="1" ht="15">
      <c r="A38" s="19"/>
      <c r="B38" s="19"/>
      <c r="C38" s="19"/>
      <c r="D38" s="19"/>
      <c r="E38" s="19"/>
      <c r="F38" s="19" t="s">
        <v>44</v>
      </c>
      <c r="G38" s="75"/>
    </row>
    <row r="39" spans="1:7">
      <c r="A39" s="32"/>
      <c r="B39" s="32"/>
      <c r="C39" s="32"/>
      <c r="D39" s="35"/>
      <c r="E39" s="35"/>
      <c r="F39" s="19" t="s">
        <v>42</v>
      </c>
      <c r="G39" s="72"/>
    </row>
    <row r="40" spans="1:7">
      <c r="A40" s="32"/>
      <c r="B40" s="32"/>
      <c r="C40" s="32"/>
      <c r="D40" s="35"/>
      <c r="E40" s="35"/>
      <c r="F40" s="19" t="s">
        <v>44</v>
      </c>
      <c r="G40" s="65">
        <v>-7428</v>
      </c>
    </row>
    <row r="41" spans="1:7" ht="27">
      <c r="A41" s="32"/>
      <c r="B41" s="32"/>
      <c r="C41" s="32"/>
      <c r="D41" s="35"/>
      <c r="E41" s="35"/>
      <c r="F41" s="19" t="s">
        <v>43</v>
      </c>
      <c r="G41" s="72"/>
    </row>
    <row r="42" spans="1:7">
      <c r="A42" s="32"/>
      <c r="B42" s="32"/>
      <c r="C42" s="32"/>
      <c r="D42" s="35"/>
      <c r="E42" s="35"/>
      <c r="F42" s="19" t="s">
        <v>40</v>
      </c>
      <c r="G42" s="65">
        <v>-7428</v>
      </c>
    </row>
    <row r="43" spans="1:7">
      <c r="A43" s="32"/>
      <c r="B43" s="32"/>
      <c r="C43" s="32"/>
      <c r="D43" s="35"/>
      <c r="E43" s="35"/>
      <c r="F43" s="19" t="s">
        <v>41</v>
      </c>
      <c r="G43" s="65">
        <v>-7428</v>
      </c>
    </row>
    <row r="44" spans="1:7">
      <c r="A44" s="32"/>
      <c r="B44" s="32"/>
      <c r="C44" s="32"/>
      <c r="D44" s="35"/>
      <c r="E44" s="35"/>
      <c r="F44" s="19" t="s">
        <v>47</v>
      </c>
      <c r="G44" s="65">
        <v>-7428</v>
      </c>
    </row>
    <row r="45" spans="1:7">
      <c r="A45" s="32"/>
      <c r="B45" s="32"/>
      <c r="C45" s="32"/>
      <c r="D45" s="35"/>
      <c r="E45" s="35"/>
      <c r="F45" s="19" t="s">
        <v>48</v>
      </c>
      <c r="G45" s="65">
        <v>-7428</v>
      </c>
    </row>
  </sheetData>
  <mergeCells count="7">
    <mergeCell ref="A8:F8"/>
    <mergeCell ref="A9:C9"/>
    <mergeCell ref="D9:E9"/>
    <mergeCell ref="F9:F10"/>
    <mergeCell ref="D4:F4"/>
    <mergeCell ref="D5:F5"/>
    <mergeCell ref="A6:G6"/>
  </mergeCells>
  <pageMargins left="0" right="0" top="0" bottom="0" header="0" footer="0"/>
  <pageSetup paperSize="9" scale="67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O40"/>
  <sheetViews>
    <sheetView topLeftCell="A16" workbookViewId="0">
      <selection activeCell="C26" sqref="C26"/>
    </sheetView>
  </sheetViews>
  <sheetFormatPr defaultRowHeight="17.25"/>
  <cols>
    <col min="1" max="1" width="12.7109375" style="3" customWidth="1"/>
    <col min="2" max="2" width="18.140625" style="3" customWidth="1"/>
    <col min="3" max="3" width="65" style="3" customWidth="1"/>
    <col min="4" max="4" width="36.28515625" style="3" customWidth="1"/>
    <col min="5" max="16384" width="9.140625" style="3"/>
  </cols>
  <sheetData>
    <row r="1" spans="1:41" ht="26.25" customHeight="1">
      <c r="D1" s="92" t="s">
        <v>117</v>
      </c>
      <c r="E1" s="37"/>
      <c r="F1" s="28"/>
    </row>
    <row r="2" spans="1:41" s="4" customFormat="1" ht="16.5">
      <c r="D2" s="92" t="s">
        <v>15</v>
      </c>
      <c r="E2" s="38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</row>
    <row r="3" spans="1:41" s="4" customFormat="1" ht="15.75" customHeight="1">
      <c r="D3" s="92" t="s">
        <v>16</v>
      </c>
      <c r="E3" s="38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</row>
    <row r="4" spans="1:41">
      <c r="D4" s="28"/>
      <c r="E4" s="28"/>
      <c r="F4" s="28"/>
    </row>
    <row r="5" spans="1:41" ht="15.75" customHeight="1">
      <c r="D5" s="28"/>
      <c r="E5" s="28"/>
      <c r="F5" s="28"/>
    </row>
    <row r="6" spans="1:41" ht="49.5" customHeight="1">
      <c r="A6" s="141" t="s">
        <v>110</v>
      </c>
      <c r="B6" s="141"/>
      <c r="C6" s="141"/>
      <c r="D6" s="141"/>
      <c r="E6" s="29"/>
      <c r="F6" s="29"/>
    </row>
    <row r="7" spans="1:41">
      <c r="B7" s="29"/>
      <c r="C7" s="29"/>
      <c r="D7" s="95" t="s">
        <v>49</v>
      </c>
      <c r="E7" s="29"/>
      <c r="F7" s="29"/>
    </row>
    <row r="8" spans="1:41" s="1" customFormat="1" ht="40.5">
      <c r="A8" s="142" t="s">
        <v>27</v>
      </c>
      <c r="B8" s="143"/>
      <c r="C8" s="144" t="s">
        <v>28</v>
      </c>
      <c r="D8" s="47" t="s">
        <v>75</v>
      </c>
    </row>
    <row r="9" spans="1:41" s="1" customFormat="1" ht="25.5" customHeight="1">
      <c r="A9" s="13" t="s">
        <v>24</v>
      </c>
      <c r="B9" s="13" t="s">
        <v>71</v>
      </c>
      <c r="C9" s="145"/>
      <c r="D9" s="40" t="s">
        <v>26</v>
      </c>
    </row>
    <row r="10" spans="1:41" s="1" customFormat="1" ht="25.5" customHeight="1">
      <c r="A10" s="26"/>
      <c r="B10" s="27"/>
      <c r="C10" s="64" t="s">
        <v>63</v>
      </c>
      <c r="D10" s="103">
        <f t="shared" ref="D10" si="0">+D11+D25</f>
        <v>0</v>
      </c>
    </row>
    <row r="11" spans="1:41" s="1" customFormat="1" ht="37.5" customHeight="1">
      <c r="A11" s="146" t="s">
        <v>25</v>
      </c>
      <c r="B11" s="147"/>
      <c r="C11" s="91" t="s">
        <v>109</v>
      </c>
      <c r="D11" s="36">
        <v>7428</v>
      </c>
    </row>
    <row r="12" spans="1:41" s="1" customFormat="1" ht="20.25" customHeight="1">
      <c r="A12" s="34">
        <v>1079</v>
      </c>
      <c r="B12" s="14"/>
      <c r="C12" s="11" t="s">
        <v>17</v>
      </c>
      <c r="D12" s="36">
        <v>7428</v>
      </c>
    </row>
    <row r="13" spans="1:41" s="1" customFormat="1" ht="22.5" customHeight="1">
      <c r="A13" s="148"/>
      <c r="B13" s="151"/>
      <c r="C13" s="12" t="s">
        <v>64</v>
      </c>
      <c r="D13" s="36"/>
    </row>
    <row r="14" spans="1:41" s="1" customFormat="1" ht="24" customHeight="1">
      <c r="A14" s="149"/>
      <c r="B14" s="152"/>
      <c r="C14" s="12" t="s">
        <v>18</v>
      </c>
      <c r="D14" s="42"/>
    </row>
    <row r="15" spans="1:41" s="1" customFormat="1" ht="32.25" customHeight="1">
      <c r="A15" s="149"/>
      <c r="B15" s="152"/>
      <c r="C15" s="12" t="s">
        <v>65</v>
      </c>
      <c r="D15" s="155"/>
    </row>
    <row r="16" spans="1:41" s="1" customFormat="1" ht="13.5">
      <c r="A16" s="149"/>
      <c r="B16" s="152"/>
      <c r="C16" s="9" t="s">
        <v>19</v>
      </c>
      <c r="D16" s="156"/>
    </row>
    <row r="17" spans="1:6" s="1" customFormat="1" ht="13.5">
      <c r="A17" s="150"/>
      <c r="B17" s="153"/>
      <c r="C17" s="2" t="s">
        <v>66</v>
      </c>
      <c r="D17" s="157"/>
    </row>
    <row r="18" spans="1:6" s="1" customFormat="1" ht="13.5">
      <c r="A18" s="158" t="s">
        <v>20</v>
      </c>
      <c r="B18" s="159"/>
      <c r="C18" s="160"/>
      <c r="D18" s="36"/>
    </row>
    <row r="19" spans="1:6" s="8" customFormat="1" ht="13.5">
      <c r="A19" s="161"/>
      <c r="B19" s="148">
        <v>12001</v>
      </c>
      <c r="C19" s="11" t="s">
        <v>21</v>
      </c>
      <c r="D19" s="36">
        <v>7428</v>
      </c>
    </row>
    <row r="20" spans="1:6" s="1" customFormat="1" ht="40.5">
      <c r="A20" s="152"/>
      <c r="B20" s="149"/>
      <c r="C20" s="30" t="s">
        <v>104</v>
      </c>
      <c r="D20" s="36">
        <v>7428</v>
      </c>
    </row>
    <row r="21" spans="1:6" s="1" customFormat="1" ht="13.5">
      <c r="A21" s="152"/>
      <c r="B21" s="149"/>
      <c r="C21" s="9" t="s">
        <v>22</v>
      </c>
      <c r="D21" s="36">
        <v>7428</v>
      </c>
    </row>
    <row r="22" spans="1:6" s="1" customFormat="1" ht="72" customHeight="1">
      <c r="A22" s="152"/>
      <c r="B22" s="149"/>
      <c r="C22" s="176" t="s">
        <v>133</v>
      </c>
      <c r="D22" s="36">
        <v>7428</v>
      </c>
    </row>
    <row r="23" spans="1:6" s="1" customFormat="1" ht="13.5">
      <c r="A23" s="152"/>
      <c r="B23" s="149"/>
      <c r="C23" s="9" t="s">
        <v>23</v>
      </c>
      <c r="D23" s="36">
        <v>7428</v>
      </c>
    </row>
    <row r="24" spans="1:6" s="1" customFormat="1" ht="15" customHeight="1">
      <c r="A24" s="162"/>
      <c r="B24" s="150"/>
      <c r="C24" s="23" t="s">
        <v>105</v>
      </c>
      <c r="D24" s="36">
        <v>7428</v>
      </c>
    </row>
    <row r="25" spans="1:6">
      <c r="A25" s="23"/>
      <c r="B25" s="23"/>
      <c r="C25" s="24" t="s">
        <v>44</v>
      </c>
      <c r="D25" s="66">
        <f t="shared" ref="D25" si="1">+D26</f>
        <v>-7428</v>
      </c>
    </row>
    <row r="26" spans="1:6">
      <c r="A26" s="163" t="s">
        <v>45</v>
      </c>
      <c r="B26" s="164"/>
      <c r="C26" s="25" t="s">
        <v>53</v>
      </c>
      <c r="D26" s="67">
        <f t="shared" ref="D26" si="2">+D33</f>
        <v>-7428</v>
      </c>
      <c r="E26" s="6"/>
      <c r="F26" s="6"/>
    </row>
    <row r="27" spans="1:6">
      <c r="A27" s="163"/>
      <c r="B27" s="165"/>
      <c r="C27" s="23" t="s">
        <v>46</v>
      </c>
      <c r="D27" s="39"/>
    </row>
    <row r="28" spans="1:6">
      <c r="A28" s="163"/>
      <c r="B28" s="165"/>
      <c r="C28" s="25" t="s">
        <v>54</v>
      </c>
      <c r="D28" s="39"/>
    </row>
    <row r="29" spans="1:6" ht="27">
      <c r="A29" s="163"/>
      <c r="B29" s="165"/>
      <c r="C29" s="23" t="s">
        <v>55</v>
      </c>
      <c r="D29" s="39"/>
    </row>
    <row r="30" spans="1:6">
      <c r="A30" s="163"/>
      <c r="B30" s="165"/>
      <c r="C30" s="25" t="s">
        <v>56</v>
      </c>
      <c r="D30" s="39"/>
    </row>
    <row r="31" spans="1:6" ht="27">
      <c r="A31" s="163"/>
      <c r="B31" s="166"/>
      <c r="C31" s="23" t="s">
        <v>126</v>
      </c>
      <c r="D31" s="39"/>
    </row>
    <row r="32" spans="1:6">
      <c r="A32" s="163" t="s">
        <v>57</v>
      </c>
      <c r="B32" s="163"/>
      <c r="C32" s="163"/>
      <c r="D32" s="163"/>
    </row>
    <row r="33" spans="1:4">
      <c r="A33" s="164"/>
      <c r="B33" s="167">
        <v>11001</v>
      </c>
      <c r="C33" s="25" t="s">
        <v>58</v>
      </c>
      <c r="D33" s="65">
        <v>-7428</v>
      </c>
    </row>
    <row r="34" spans="1:4">
      <c r="A34" s="165"/>
      <c r="B34" s="168"/>
      <c r="C34" s="23" t="s">
        <v>46</v>
      </c>
      <c r="D34" s="39"/>
    </row>
    <row r="35" spans="1:4">
      <c r="A35" s="165"/>
      <c r="B35" s="168"/>
      <c r="C35" s="25" t="s">
        <v>59</v>
      </c>
      <c r="D35" s="39"/>
    </row>
    <row r="36" spans="1:4" ht="54">
      <c r="A36" s="165"/>
      <c r="B36" s="168"/>
      <c r="C36" s="23" t="s">
        <v>60</v>
      </c>
      <c r="D36" s="39"/>
    </row>
    <row r="37" spans="1:4">
      <c r="A37" s="165"/>
      <c r="B37" s="168"/>
      <c r="C37" s="25" t="s">
        <v>61</v>
      </c>
      <c r="D37" s="23"/>
    </row>
    <row r="38" spans="1:4">
      <c r="A38" s="166"/>
      <c r="B38" s="169"/>
      <c r="C38" s="23" t="s">
        <v>62</v>
      </c>
      <c r="D38" s="23"/>
    </row>
    <row r="39" spans="1:4">
      <c r="B39" s="154"/>
      <c r="C39" s="154"/>
    </row>
    <row r="40" spans="1:4">
      <c r="B40" s="7"/>
      <c r="C40" s="7"/>
      <c r="D40" s="6"/>
    </row>
  </sheetData>
  <mergeCells count="16">
    <mergeCell ref="B39:C39"/>
    <mergeCell ref="D15:D17"/>
    <mergeCell ref="A18:C18"/>
    <mergeCell ref="A19:A24"/>
    <mergeCell ref="B19:B24"/>
    <mergeCell ref="A26:A31"/>
    <mergeCell ref="B26:B31"/>
    <mergeCell ref="A32:D32"/>
    <mergeCell ref="A33:A38"/>
    <mergeCell ref="B33:B38"/>
    <mergeCell ref="A6:D6"/>
    <mergeCell ref="A8:B8"/>
    <mergeCell ref="C8:C9"/>
    <mergeCell ref="A11:B11"/>
    <mergeCell ref="A13:A17"/>
    <mergeCell ref="B13:B17"/>
  </mergeCells>
  <pageMargins left="0" right="0" top="0" bottom="0" header="0" footer="0"/>
  <pageSetup paperSize="9" scale="84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46"/>
  <sheetViews>
    <sheetView topLeftCell="A25" workbookViewId="0">
      <selection activeCell="B21" sqref="B21"/>
    </sheetView>
  </sheetViews>
  <sheetFormatPr defaultColWidth="9.140625" defaultRowHeight="13.5"/>
  <cols>
    <col min="1" max="1" width="51.140625" style="1" customWidth="1"/>
    <col min="2" max="2" width="62.140625" style="1" customWidth="1"/>
    <col min="3" max="3" width="37.7109375" style="1" bestFit="1" customWidth="1"/>
    <col min="4" max="4" width="49.85546875" style="1" customWidth="1"/>
    <col min="5" max="16384" width="9.140625" style="1"/>
  </cols>
  <sheetData>
    <row r="1" spans="1:3" ht="15" customHeight="1">
      <c r="C1" s="93" t="s">
        <v>108</v>
      </c>
    </row>
    <row r="2" spans="1:3">
      <c r="C2" s="93" t="s">
        <v>0</v>
      </c>
    </row>
    <row r="3" spans="1:3">
      <c r="C3" s="93" t="s">
        <v>1</v>
      </c>
    </row>
    <row r="6" spans="1:3" ht="45" customHeight="1">
      <c r="A6" s="174" t="s">
        <v>131</v>
      </c>
      <c r="B6" s="174"/>
      <c r="C6" s="174"/>
    </row>
    <row r="7" spans="1:3" ht="16.5">
      <c r="A7" s="4"/>
      <c r="B7" s="4"/>
      <c r="C7" s="4"/>
    </row>
    <row r="8" spans="1:3" s="3" customFormat="1" ht="17.25">
      <c r="A8" s="170" t="s">
        <v>111</v>
      </c>
      <c r="B8" s="170"/>
      <c r="C8" s="170"/>
    </row>
    <row r="9" spans="1:3" s="3" customFormat="1" ht="17.25">
      <c r="A9" s="4"/>
      <c r="B9" s="4"/>
      <c r="C9" s="4"/>
    </row>
    <row r="10" spans="1:3" s="3" customFormat="1" ht="17.25">
      <c r="A10" s="49" t="s">
        <v>2</v>
      </c>
      <c r="B10" s="4"/>
      <c r="C10" s="4"/>
    </row>
    <row r="11" spans="1:3" s="3" customFormat="1" ht="17.25"/>
    <row r="12" spans="1:3" s="3" customFormat="1" ht="17.25"/>
    <row r="13" spans="1:3" s="3" customFormat="1" ht="35.25" customHeight="1">
      <c r="A13" s="50" t="s">
        <v>3</v>
      </c>
      <c r="B13" s="50" t="s">
        <v>4</v>
      </c>
      <c r="C13" s="1"/>
    </row>
    <row r="14" spans="1:3" s="3" customFormat="1" ht="25.5" customHeight="1">
      <c r="A14" s="51">
        <v>1079</v>
      </c>
      <c r="B14" s="12" t="s">
        <v>64</v>
      </c>
      <c r="C14" s="1"/>
    </row>
    <row r="15" spans="1:3" s="3" customFormat="1" ht="6.75" customHeight="1">
      <c r="A15" s="52"/>
      <c r="B15" s="1"/>
      <c r="C15" s="1"/>
    </row>
    <row r="16" spans="1:3" s="3" customFormat="1" ht="17.25">
      <c r="A16" s="53" t="s">
        <v>5</v>
      </c>
      <c r="B16" s="1"/>
      <c r="C16" s="1"/>
    </row>
    <row r="17" spans="1:4" s="3" customFormat="1" ht="13.5" customHeight="1">
      <c r="A17" s="52"/>
      <c r="B17" s="1"/>
      <c r="C17" s="1"/>
    </row>
    <row r="18" spans="1:4" s="3" customFormat="1" ht="42" customHeight="1">
      <c r="A18" s="54" t="s">
        <v>6</v>
      </c>
      <c r="B18" s="55">
        <v>1079</v>
      </c>
      <c r="C18" s="99" t="s">
        <v>76</v>
      </c>
    </row>
    <row r="19" spans="1:4" s="3" customFormat="1" ht="17.25">
      <c r="A19" s="12" t="s">
        <v>7</v>
      </c>
      <c r="B19" s="56">
        <v>12001</v>
      </c>
      <c r="C19" s="57" t="s">
        <v>8</v>
      </c>
    </row>
    <row r="20" spans="1:4" s="3" customFormat="1" ht="39.75" customHeight="1">
      <c r="A20" s="12" t="s">
        <v>9</v>
      </c>
      <c r="B20" s="30" t="s">
        <v>104</v>
      </c>
      <c r="C20" s="58"/>
    </row>
    <row r="21" spans="1:4" s="3" customFormat="1" ht="69" customHeight="1">
      <c r="A21" s="12" t="s">
        <v>10</v>
      </c>
      <c r="B21" s="176" t="str">
        <f>'Հավելված 4'!C22</f>
        <v>Պետական սեփականություն համարվող գույքը վարձակալության հանձնելիս վճարված վարձակալական վճարներ, որոնք թողնվում են վարձակալների՝ «Օհանյանի «Ավան» կրթահամալիր» ՍՊԸ և «Երեխաների աջակցության կենտրոն» հիմնադրամ, տնօրինությանը՝ որպես կամավոր գույքային վճար</v>
      </c>
      <c r="C21" s="58"/>
    </row>
    <row r="22" spans="1:4" s="3" customFormat="1" ht="17.25" customHeight="1">
      <c r="A22" s="12" t="s">
        <v>11</v>
      </c>
      <c r="B22" s="23" t="s">
        <v>62</v>
      </c>
      <c r="C22" s="58"/>
    </row>
    <row r="23" spans="1:4" s="3" customFormat="1" ht="39.75" customHeight="1">
      <c r="A23" s="59" t="s">
        <v>12</v>
      </c>
      <c r="B23" s="30" t="s">
        <v>113</v>
      </c>
      <c r="C23" s="58"/>
    </row>
    <row r="24" spans="1:4" s="3" customFormat="1" ht="21.75" customHeight="1">
      <c r="A24" s="60"/>
      <c r="B24" s="61" t="s">
        <v>13</v>
      </c>
      <c r="C24" s="62"/>
    </row>
    <row r="25" spans="1:4" s="3" customFormat="1" ht="18" thickBot="1">
      <c r="A25" s="171" t="s">
        <v>14</v>
      </c>
      <c r="B25" s="172"/>
      <c r="C25" s="36">
        <f>'Հավելված  3'!G12</f>
        <v>7428</v>
      </c>
      <c r="D25" s="6"/>
    </row>
    <row r="27" spans="1:4" ht="45.75" customHeight="1">
      <c r="A27" s="173" t="s">
        <v>115</v>
      </c>
      <c r="B27" s="173"/>
      <c r="C27" s="173"/>
    </row>
    <row r="28" spans="1:4" ht="3.75" customHeight="1">
      <c r="A28" s="4"/>
      <c r="B28" s="4"/>
      <c r="C28" s="4"/>
    </row>
    <row r="29" spans="1:4" ht="16.5">
      <c r="A29" s="4"/>
      <c r="B29" s="4"/>
      <c r="C29" s="4"/>
    </row>
    <row r="30" spans="1:4" ht="16.5">
      <c r="A30" s="170" t="s">
        <v>73</v>
      </c>
      <c r="B30" s="170"/>
      <c r="C30" s="170"/>
    </row>
    <row r="31" spans="1:4" ht="16.5">
      <c r="A31" s="4"/>
      <c r="B31" s="4"/>
      <c r="C31" s="4"/>
    </row>
    <row r="32" spans="1:4" ht="16.5">
      <c r="A32" s="49" t="s">
        <v>2</v>
      </c>
      <c r="B32" s="4"/>
      <c r="C32" s="4"/>
    </row>
    <row r="33" spans="1:3" ht="16.5">
      <c r="A33" s="4"/>
      <c r="B33" s="4"/>
      <c r="C33" s="4"/>
    </row>
    <row r="34" spans="1:3" ht="14.25">
      <c r="A34" s="50" t="s">
        <v>3</v>
      </c>
      <c r="B34" s="50" t="s">
        <v>4</v>
      </c>
    </row>
    <row r="35" spans="1:3">
      <c r="A35" s="51">
        <v>1139</v>
      </c>
      <c r="B35" s="23" t="s">
        <v>46</v>
      </c>
    </row>
    <row r="36" spans="1:3">
      <c r="A36" s="52"/>
    </row>
    <row r="37" spans="1:3" ht="14.25">
      <c r="A37" s="53" t="s">
        <v>5</v>
      </c>
    </row>
    <row r="38" spans="1:3">
      <c r="A38" s="52"/>
    </row>
    <row r="39" spans="1:3" ht="31.5" customHeight="1">
      <c r="A39" s="54" t="s">
        <v>6</v>
      </c>
      <c r="B39" s="55">
        <v>1139</v>
      </c>
      <c r="C39" s="98" t="s">
        <v>77</v>
      </c>
    </row>
    <row r="40" spans="1:3">
      <c r="A40" s="12" t="s">
        <v>7</v>
      </c>
      <c r="B40" s="56">
        <v>11001</v>
      </c>
      <c r="C40" s="57" t="s">
        <v>8</v>
      </c>
    </row>
    <row r="41" spans="1:3">
      <c r="A41" s="12" t="s">
        <v>9</v>
      </c>
      <c r="B41" s="23" t="s">
        <v>46</v>
      </c>
      <c r="C41" s="58"/>
    </row>
    <row r="42" spans="1:3" ht="54">
      <c r="A42" s="12" t="s">
        <v>10</v>
      </c>
      <c r="B42" s="23" t="s">
        <v>60</v>
      </c>
      <c r="C42" s="58"/>
    </row>
    <row r="43" spans="1:3">
      <c r="A43" s="12" t="s">
        <v>11</v>
      </c>
      <c r="B43" s="23" t="s">
        <v>62</v>
      </c>
      <c r="C43" s="58"/>
    </row>
    <row r="44" spans="1:3">
      <c r="A44" s="59" t="s">
        <v>12</v>
      </c>
      <c r="B44" s="31" t="s">
        <v>44</v>
      </c>
      <c r="C44" s="58"/>
    </row>
    <row r="45" spans="1:3">
      <c r="A45" s="60"/>
      <c r="B45" s="61" t="s">
        <v>13</v>
      </c>
      <c r="C45" s="62"/>
    </row>
    <row r="46" spans="1:3" ht="14.25" thickBot="1">
      <c r="A46" s="171" t="s">
        <v>14</v>
      </c>
      <c r="B46" s="172"/>
      <c r="C46" s="77">
        <v>-7428</v>
      </c>
    </row>
  </sheetData>
  <mergeCells count="6">
    <mergeCell ref="A30:C30"/>
    <mergeCell ref="A46:B46"/>
    <mergeCell ref="A27:C27"/>
    <mergeCell ref="A25:B25"/>
    <mergeCell ref="A6:C6"/>
    <mergeCell ref="A8:C8"/>
  </mergeCells>
  <pageMargins left="0" right="0" top="0" bottom="0" header="0" footer="0"/>
  <pageSetup paperSize="9" scale="76" orientation="landscape" verticalDpi="0" r:id="rId1"/>
  <rowBreaks count="1" manualBreakCount="1">
    <brk id="2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D48"/>
  <sheetViews>
    <sheetView topLeftCell="A31" workbookViewId="0">
      <selection activeCell="A35" sqref="A35"/>
    </sheetView>
  </sheetViews>
  <sheetFormatPr defaultColWidth="9.140625" defaultRowHeight="13.5"/>
  <cols>
    <col min="1" max="1" width="41.85546875" style="1" customWidth="1"/>
    <col min="2" max="2" width="62.140625" style="1" customWidth="1"/>
    <col min="3" max="3" width="29.42578125" style="1" customWidth="1"/>
    <col min="4" max="4" width="49.85546875" style="1" customWidth="1"/>
    <col min="5" max="16384" width="9.140625" style="1"/>
  </cols>
  <sheetData>
    <row r="1" spans="1:3" ht="15" customHeight="1">
      <c r="C1" s="93" t="s">
        <v>114</v>
      </c>
    </row>
    <row r="2" spans="1:3">
      <c r="C2" s="93" t="s">
        <v>0</v>
      </c>
    </row>
    <row r="3" spans="1:3">
      <c r="C3" s="93" t="s">
        <v>1</v>
      </c>
    </row>
    <row r="4" spans="1:3">
      <c r="C4" s="10"/>
    </row>
    <row r="8" spans="1:3" ht="45" customHeight="1">
      <c r="A8" s="174" t="s">
        <v>132</v>
      </c>
      <c r="B8" s="174"/>
      <c r="C8" s="174"/>
    </row>
    <row r="10" spans="1:3" s="3" customFormat="1" ht="17.25">
      <c r="A10" s="170" t="s">
        <v>113</v>
      </c>
      <c r="B10" s="170"/>
      <c r="C10" s="170"/>
    </row>
    <row r="11" spans="1:3" s="3" customFormat="1" ht="17.25">
      <c r="A11" s="4"/>
      <c r="B11" s="4"/>
      <c r="C11" s="4"/>
    </row>
    <row r="12" spans="1:3" s="3" customFormat="1" ht="17.25">
      <c r="A12" s="49" t="s">
        <v>67</v>
      </c>
      <c r="B12" s="4"/>
      <c r="C12" s="4"/>
    </row>
    <row r="13" spans="1:3" s="3" customFormat="1" ht="17.25"/>
    <row r="14" spans="1:3" s="3" customFormat="1" ht="17.25"/>
    <row r="15" spans="1:3" s="3" customFormat="1" ht="24" customHeight="1">
      <c r="A15" s="50" t="s">
        <v>3</v>
      </c>
      <c r="B15" s="50" t="s">
        <v>4</v>
      </c>
      <c r="C15" s="1"/>
    </row>
    <row r="16" spans="1:3" s="3" customFormat="1" ht="25.5" customHeight="1">
      <c r="A16" s="51">
        <v>1079</v>
      </c>
      <c r="B16" s="12" t="s">
        <v>64</v>
      </c>
      <c r="C16" s="1"/>
    </row>
    <row r="17" spans="1:4" s="3" customFormat="1" ht="6.75" customHeight="1">
      <c r="A17" s="52"/>
      <c r="B17" s="1"/>
      <c r="C17" s="1"/>
    </row>
    <row r="18" spans="1:4" s="3" customFormat="1" ht="17.25">
      <c r="A18" s="53" t="s">
        <v>5</v>
      </c>
      <c r="B18" s="1"/>
      <c r="C18" s="1"/>
    </row>
    <row r="19" spans="1:4" s="3" customFormat="1" ht="13.5" customHeight="1">
      <c r="A19" s="52"/>
      <c r="B19" s="1"/>
      <c r="C19" s="1"/>
    </row>
    <row r="20" spans="1:4" s="3" customFormat="1" ht="40.5">
      <c r="A20" s="54" t="s">
        <v>6</v>
      </c>
      <c r="B20" s="55">
        <v>1079</v>
      </c>
      <c r="C20" s="99" t="s">
        <v>76</v>
      </c>
    </row>
    <row r="21" spans="1:4" s="3" customFormat="1" ht="17.25">
      <c r="A21" s="12" t="s">
        <v>7</v>
      </c>
      <c r="B21" s="56">
        <v>12001</v>
      </c>
      <c r="C21" s="57" t="s">
        <v>8</v>
      </c>
    </row>
    <row r="22" spans="1:4" s="3" customFormat="1" ht="45" customHeight="1">
      <c r="A22" s="12" t="s">
        <v>9</v>
      </c>
      <c r="B22" s="30" t="s">
        <v>104</v>
      </c>
      <c r="C22" s="58"/>
    </row>
    <row r="23" spans="1:4" s="3" customFormat="1" ht="67.5" customHeight="1">
      <c r="A23" s="12" t="s">
        <v>10</v>
      </c>
      <c r="B23" s="41" t="str">
        <f>'Հավելված 5'!B21</f>
        <v>Պետական սեփականություն համարվող գույքը վարձակալության հանձնելիս վճարված վարձակալական վճարներ, որոնք թողնվում են վարձակալների՝ «Օհանյանի «Ավան» կրթահամալիր» ՍՊԸ և «Երեխաների աջակցության կենտրոն» հիմնադրամ, տնօրինությանը՝ որպես կամավոր գույքային վճար</v>
      </c>
      <c r="C23" s="58"/>
    </row>
    <row r="24" spans="1:4" s="3" customFormat="1" ht="17.25" customHeight="1">
      <c r="A24" s="12" t="s">
        <v>11</v>
      </c>
      <c r="B24" s="23" t="s">
        <v>62</v>
      </c>
      <c r="C24" s="58"/>
    </row>
    <row r="25" spans="1:4" s="3" customFormat="1" ht="28.5" customHeight="1">
      <c r="A25" s="59" t="s">
        <v>12</v>
      </c>
      <c r="B25" s="30" t="s">
        <v>113</v>
      </c>
      <c r="C25" s="58"/>
    </row>
    <row r="26" spans="1:4" s="3" customFormat="1" ht="21.75" customHeight="1">
      <c r="A26" s="60"/>
      <c r="B26" s="61" t="s">
        <v>13</v>
      </c>
      <c r="C26" s="62"/>
    </row>
    <row r="27" spans="1:4" s="3" customFormat="1" ht="18" thickBot="1">
      <c r="A27" s="171" t="s">
        <v>14</v>
      </c>
      <c r="B27" s="172"/>
      <c r="C27" s="76">
        <v>7428</v>
      </c>
      <c r="D27" s="6"/>
    </row>
    <row r="29" spans="1:4" ht="33" customHeight="1">
      <c r="A29" s="173" t="s">
        <v>83</v>
      </c>
      <c r="B29" s="173"/>
      <c r="C29" s="173"/>
    </row>
    <row r="30" spans="1:4" ht="16.5">
      <c r="A30" s="4"/>
      <c r="B30" s="4"/>
      <c r="C30" s="4"/>
    </row>
    <row r="31" spans="1:4" ht="16.5">
      <c r="A31" s="170" t="s">
        <v>73</v>
      </c>
      <c r="B31" s="170"/>
      <c r="C31" s="170"/>
    </row>
    <row r="32" spans="1:4" ht="16.5">
      <c r="A32" s="4"/>
      <c r="B32" s="4"/>
      <c r="C32" s="4"/>
    </row>
    <row r="33" spans="1:3" ht="16.5">
      <c r="A33" s="49" t="s">
        <v>67</v>
      </c>
      <c r="B33" s="4"/>
      <c r="C33" s="4"/>
    </row>
    <row r="34" spans="1:3" ht="16.5">
      <c r="A34" s="4"/>
      <c r="B34" s="4"/>
      <c r="C34" s="4"/>
    </row>
    <row r="35" spans="1:3" ht="17.25">
      <c r="C35" s="3"/>
    </row>
    <row r="36" spans="1:3" ht="16.5">
      <c r="A36" s="50" t="s">
        <v>3</v>
      </c>
      <c r="B36" s="50" t="s">
        <v>4</v>
      </c>
      <c r="C36" s="4"/>
    </row>
    <row r="37" spans="1:3" ht="16.5">
      <c r="A37" s="51">
        <v>1139</v>
      </c>
      <c r="B37" s="23" t="s">
        <v>46</v>
      </c>
      <c r="C37" s="4"/>
    </row>
    <row r="38" spans="1:3" ht="16.5">
      <c r="A38" s="52"/>
      <c r="C38" s="4"/>
    </row>
    <row r="39" spans="1:3" ht="16.5">
      <c r="A39" s="53" t="s">
        <v>5</v>
      </c>
      <c r="C39" s="4"/>
    </row>
    <row r="40" spans="1:3" ht="16.5">
      <c r="A40" s="52"/>
      <c r="C40" s="4"/>
    </row>
    <row r="41" spans="1:3" ht="42" customHeight="1">
      <c r="A41" s="54" t="s">
        <v>6</v>
      </c>
      <c r="B41" s="55">
        <v>1139</v>
      </c>
      <c r="C41" s="98" t="s">
        <v>77</v>
      </c>
    </row>
    <row r="42" spans="1:3">
      <c r="A42" s="12" t="s">
        <v>7</v>
      </c>
      <c r="B42" s="56">
        <v>11001</v>
      </c>
      <c r="C42" s="57" t="s">
        <v>8</v>
      </c>
    </row>
    <row r="43" spans="1:3">
      <c r="A43" s="12" t="s">
        <v>9</v>
      </c>
      <c r="B43" s="23" t="s">
        <v>46</v>
      </c>
      <c r="C43" s="58"/>
    </row>
    <row r="44" spans="1:3" ht="54">
      <c r="A44" s="12" t="s">
        <v>10</v>
      </c>
      <c r="B44" s="23" t="s">
        <v>60</v>
      </c>
      <c r="C44" s="58"/>
    </row>
    <row r="45" spans="1:3">
      <c r="A45" s="12" t="s">
        <v>11</v>
      </c>
      <c r="B45" s="23" t="s">
        <v>62</v>
      </c>
      <c r="C45" s="58"/>
    </row>
    <row r="46" spans="1:3">
      <c r="A46" s="59" t="s">
        <v>12</v>
      </c>
      <c r="B46" s="31" t="s">
        <v>44</v>
      </c>
      <c r="C46" s="58"/>
    </row>
    <row r="47" spans="1:3">
      <c r="A47" s="60"/>
      <c r="B47" s="61" t="s">
        <v>13</v>
      </c>
      <c r="C47" s="62"/>
    </row>
    <row r="48" spans="1:3" ht="14.25" thickBot="1">
      <c r="A48" s="171" t="s">
        <v>14</v>
      </c>
      <c r="B48" s="172"/>
      <c r="C48" s="77">
        <v>-7428</v>
      </c>
    </row>
  </sheetData>
  <mergeCells count="6">
    <mergeCell ref="A31:C31"/>
    <mergeCell ref="A48:B48"/>
    <mergeCell ref="A29:C29"/>
    <mergeCell ref="A27:B27"/>
    <mergeCell ref="A8:C8"/>
    <mergeCell ref="A10:C10"/>
  </mergeCells>
  <pageMargins left="0" right="0" top="0" bottom="0" header="0" footer="0"/>
  <pageSetup paperSize="9" scale="81" orientation="landscape" verticalDpi="0" r:id="rId1"/>
  <rowBreaks count="1" manualBreakCount="1">
    <brk id="2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D35"/>
  <sheetViews>
    <sheetView workbookViewId="0">
      <selection activeCell="B13" sqref="B13"/>
    </sheetView>
  </sheetViews>
  <sheetFormatPr defaultRowHeight="15"/>
  <cols>
    <col min="1" max="1" width="5.140625" customWidth="1"/>
    <col min="2" max="2" width="44.85546875" customWidth="1"/>
    <col min="3" max="3" width="18.5703125" customWidth="1"/>
    <col min="4" max="4" width="32" customWidth="1"/>
  </cols>
  <sheetData>
    <row r="1" spans="1:4">
      <c r="A1" s="93"/>
      <c r="D1" s="93" t="s">
        <v>123</v>
      </c>
    </row>
    <row r="2" spans="1:4">
      <c r="A2" s="80" t="s">
        <v>118</v>
      </c>
      <c r="D2" s="93" t="s">
        <v>0</v>
      </c>
    </row>
    <row r="3" spans="1:4">
      <c r="A3" s="80" t="s">
        <v>85</v>
      </c>
      <c r="D3" s="93" t="s">
        <v>1</v>
      </c>
    </row>
    <row r="4" spans="1:4">
      <c r="A4" s="80"/>
    </row>
    <row r="5" spans="1:4">
      <c r="A5" s="100"/>
    </row>
    <row r="6" spans="1:4">
      <c r="A6" s="80"/>
    </row>
    <row r="7" spans="1:4" ht="17.25" customHeight="1">
      <c r="A7" s="175" t="s">
        <v>127</v>
      </c>
      <c r="B7" s="175"/>
      <c r="C7" s="175"/>
      <c r="D7" s="175"/>
    </row>
    <row r="8" spans="1:4" ht="41.25" customHeight="1">
      <c r="A8" s="175"/>
      <c r="B8" s="175"/>
      <c r="C8" s="175"/>
      <c r="D8" s="175"/>
    </row>
    <row r="10" spans="1:4" ht="15.75" thickBot="1">
      <c r="D10" s="93" t="s">
        <v>91</v>
      </c>
    </row>
    <row r="11" spans="1:4" ht="72" thickBot="1">
      <c r="A11" s="109" t="s">
        <v>119</v>
      </c>
      <c r="B11" s="110" t="s">
        <v>120</v>
      </c>
      <c r="C11" s="111" t="s">
        <v>128</v>
      </c>
      <c r="D11" s="111" t="s">
        <v>121</v>
      </c>
    </row>
    <row r="12" spans="1:4" ht="15.75" thickBot="1">
      <c r="A12" s="104">
        <v>1</v>
      </c>
      <c r="B12" s="86" t="s">
        <v>129</v>
      </c>
      <c r="C12" s="105">
        <v>2412</v>
      </c>
      <c r="D12" s="86" t="s">
        <v>122</v>
      </c>
    </row>
    <row r="13" spans="1:4" ht="41.25" thickBot="1">
      <c r="A13" s="104">
        <v>2</v>
      </c>
      <c r="B13" s="86" t="s">
        <v>130</v>
      </c>
      <c r="C13" s="105">
        <v>5016</v>
      </c>
      <c r="D13" s="86" t="s">
        <v>107</v>
      </c>
    </row>
    <row r="14" spans="1:4" ht="15.75" thickBot="1">
      <c r="A14" s="106"/>
      <c r="B14" s="107" t="s">
        <v>99</v>
      </c>
      <c r="C14" s="87">
        <v>7428</v>
      </c>
      <c r="D14" s="108"/>
    </row>
    <row r="15" spans="1:4" ht="17.25">
      <c r="A15" s="3"/>
    </row>
    <row r="16" spans="1:4" ht="17.25">
      <c r="A16" s="3"/>
    </row>
    <row r="17" spans="1:1" ht="17.25">
      <c r="A17" s="101"/>
    </row>
    <row r="18" spans="1:1" ht="17.25">
      <c r="A18" s="101"/>
    </row>
    <row r="19" spans="1:1" ht="17.25">
      <c r="A19" s="101"/>
    </row>
    <row r="20" spans="1:1" ht="17.25">
      <c r="A20" s="3"/>
    </row>
    <row r="21" spans="1:1" ht="17.25">
      <c r="A21" s="3"/>
    </row>
    <row r="22" spans="1:1" ht="17.25">
      <c r="A22" s="3"/>
    </row>
    <row r="23" spans="1:1" ht="17.25">
      <c r="A23" s="3"/>
    </row>
    <row r="24" spans="1:1" ht="17.25">
      <c r="A24" s="3"/>
    </row>
    <row r="25" spans="1:1" ht="17.25">
      <c r="A25" s="3"/>
    </row>
    <row r="26" spans="1:1" ht="17.25">
      <c r="A26" s="3"/>
    </row>
    <row r="27" spans="1:1" ht="17.25">
      <c r="A27" s="3"/>
    </row>
    <row r="28" spans="1:1" ht="17.25">
      <c r="A28" s="3"/>
    </row>
    <row r="29" spans="1:1" ht="17.25">
      <c r="A29" s="3"/>
    </row>
    <row r="30" spans="1:1" ht="17.25">
      <c r="A30" s="3"/>
    </row>
    <row r="31" spans="1:1" ht="17.25">
      <c r="A31" s="3"/>
    </row>
    <row r="32" spans="1:1" ht="17.25">
      <c r="A32" s="3"/>
    </row>
    <row r="33" spans="1:1" ht="17.25">
      <c r="A33" s="3"/>
    </row>
    <row r="34" spans="1:1" ht="17.25">
      <c r="A34" s="3"/>
    </row>
    <row r="35" spans="1:1" ht="17.25">
      <c r="A35" s="3"/>
    </row>
  </sheetData>
  <mergeCells count="1">
    <mergeCell ref="A7:D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Հավելված 1</vt:lpstr>
      <vt:lpstr>Հավելված 2</vt:lpstr>
      <vt:lpstr>Հավելված  3</vt:lpstr>
      <vt:lpstr>Հավելված 4</vt:lpstr>
      <vt:lpstr>Հավելված 5</vt:lpstr>
      <vt:lpstr>Հավելված 6</vt:lpstr>
      <vt:lpstr>Հավելված 7</vt:lpstr>
      <vt:lpstr>'Հավելված  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Levon</dc:creator>
  <cp:keywords>https:/mul-spm.gov.am/tasks/docs/attachment.php?id=99874&amp;fn=Havelvac++%284%29.xlsx&amp;out=1&amp;token=829243059e5f4c866a29</cp:keywords>
  <cp:lastModifiedBy>Mariam</cp:lastModifiedBy>
  <cp:lastPrinted>2019-04-12T06:08:28Z</cp:lastPrinted>
  <dcterms:created xsi:type="dcterms:W3CDTF">2019-04-12T06:09:14Z</dcterms:created>
  <dcterms:modified xsi:type="dcterms:W3CDTF">2019-11-05T08:12:44Z</dcterms:modified>
</cp:coreProperties>
</file>