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showInkAnnotation="0" defaultThemeVersion="124226"/>
  <bookViews>
    <workbookView xWindow="240" yWindow="105" windowWidth="14805" windowHeight="8010" activeTab="5"/>
  </bookViews>
  <sheets>
    <sheet name="1" sheetId="1" r:id="rId1"/>
    <sheet name="2" sheetId="2" r:id="rId2"/>
    <sheet name="3" sheetId="3" r:id="rId3"/>
    <sheet name="4" sheetId="6" r:id="rId4"/>
    <sheet name="5" sheetId="7" r:id="rId5"/>
    <sheet name="7" sheetId="11" r:id="rId6"/>
    <sheet name="Havelvac" sheetId="9" r:id="rId7"/>
  </sheets>
  <calcPr calcId="144525"/>
</workbook>
</file>

<file path=xl/calcChain.xml><?xml version="1.0" encoding="utf-8"?>
<calcChain xmlns="http://schemas.openxmlformats.org/spreadsheetml/2006/main">
  <c r="D10" i="11" l="1"/>
  <c r="D8" i="11" s="1"/>
  <c r="D7" i="11" s="1"/>
  <c r="D22" i="11"/>
  <c r="D32" i="11"/>
  <c r="D34" i="11"/>
  <c r="D39" i="11"/>
  <c r="C39" i="11"/>
  <c r="C34" i="11"/>
  <c r="C22" i="11"/>
  <c r="C10" i="11"/>
  <c r="C8" i="11" l="1"/>
  <c r="C32" i="11"/>
  <c r="G15" i="2"/>
  <c r="I15" i="2"/>
  <c r="J15" i="2"/>
  <c r="G36" i="2"/>
  <c r="H36" i="2"/>
  <c r="I36" i="2"/>
  <c r="J36" i="2"/>
  <c r="F36" i="2"/>
  <c r="G18" i="2"/>
  <c r="I18" i="2"/>
  <c r="J18" i="2"/>
  <c r="C7" i="11" l="1"/>
  <c r="H37" i="9"/>
  <c r="F86" i="9" l="1"/>
  <c r="F85" i="9"/>
  <c r="F84" i="9"/>
  <c r="F83" i="9"/>
  <c r="F82" i="9"/>
  <c r="F81" i="9"/>
  <c r="F80" i="9"/>
  <c r="F79" i="9"/>
  <c r="F78" i="9"/>
  <c r="F77" i="9"/>
  <c r="F75" i="9" s="1"/>
  <c r="F73" i="9" s="1"/>
  <c r="F76" i="9"/>
  <c r="I75" i="9"/>
  <c r="H75" i="9"/>
  <c r="G75" i="9"/>
  <c r="G73" i="9" s="1"/>
  <c r="J73" i="9"/>
  <c r="I73" i="9"/>
  <c r="H73" i="9"/>
  <c r="F72" i="9"/>
  <c r="J71" i="9"/>
  <c r="I71" i="9"/>
  <c r="H71" i="9"/>
  <c r="G71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7" i="9" s="1"/>
  <c r="H57" i="9"/>
  <c r="G57" i="9"/>
  <c r="F56" i="9"/>
  <c r="F55" i="9" s="1"/>
  <c r="I55" i="9"/>
  <c r="H55" i="9"/>
  <c r="G55" i="9"/>
  <c r="F54" i="9"/>
  <c r="H53" i="9"/>
  <c r="G53" i="9"/>
  <c r="F53" i="9"/>
  <c r="F52" i="9"/>
  <c r="J51" i="9"/>
  <c r="I51" i="9"/>
  <c r="H51" i="9"/>
  <c r="G51" i="9"/>
  <c r="F51" i="9"/>
  <c r="F50" i="9"/>
  <c r="F49" i="9" s="1"/>
  <c r="I49" i="9"/>
  <c r="I41" i="9" s="1"/>
  <c r="H49" i="9"/>
  <c r="G49" i="9"/>
  <c r="F48" i="9"/>
  <c r="F47" i="9" s="1"/>
  <c r="H47" i="9"/>
  <c r="G47" i="9"/>
  <c r="F46" i="9"/>
  <c r="I45" i="9"/>
  <c r="H45" i="9"/>
  <c r="G45" i="9"/>
  <c r="F45" i="9"/>
  <c r="F44" i="9"/>
  <c r="I43" i="9"/>
  <c r="H43" i="9"/>
  <c r="G43" i="9"/>
  <c r="G41" i="9" s="1"/>
  <c r="F43" i="9"/>
  <c r="J41" i="9"/>
  <c r="H41" i="9"/>
  <c r="F40" i="9"/>
  <c r="H39" i="9"/>
  <c r="F39" i="9" s="1"/>
  <c r="F38" i="9" s="1"/>
  <c r="J38" i="9"/>
  <c r="I38" i="9"/>
  <c r="G38" i="9"/>
  <c r="F37" i="9"/>
  <c r="F35" i="9" s="1"/>
  <c r="F36" i="9"/>
  <c r="J35" i="9"/>
  <c r="I35" i="9"/>
  <c r="H35" i="9"/>
  <c r="G35" i="9"/>
  <c r="F34" i="9"/>
  <c r="F33" i="9" s="1"/>
  <c r="H33" i="9"/>
  <c r="G33" i="9"/>
  <c r="F32" i="9"/>
  <c r="F31" i="9"/>
  <c r="F28" i="9" s="1"/>
  <c r="F30" i="9"/>
  <c r="F29" i="9"/>
  <c r="J28" i="9"/>
  <c r="I28" i="9"/>
  <c r="H28" i="9"/>
  <c r="G28" i="9"/>
  <c r="F27" i="9"/>
  <c r="F26" i="9"/>
  <c r="F25" i="9"/>
  <c r="F24" i="9"/>
  <c r="F23" i="9"/>
  <c r="F21" i="9" s="1"/>
  <c r="F22" i="9"/>
  <c r="I21" i="9"/>
  <c r="H21" i="9"/>
  <c r="G21" i="9"/>
  <c r="G17" i="9" s="1"/>
  <c r="G16" i="9" s="1"/>
  <c r="G14" i="9" s="1"/>
  <c r="G12" i="9" s="1"/>
  <c r="G11" i="9" s="1"/>
  <c r="F20" i="9"/>
  <c r="J19" i="9"/>
  <c r="I19" i="9"/>
  <c r="I17" i="9" s="1"/>
  <c r="I16" i="9" s="1"/>
  <c r="I14" i="9" s="1"/>
  <c r="I12" i="9" s="1"/>
  <c r="I11" i="9" s="1"/>
  <c r="H19" i="9"/>
  <c r="G19" i="9"/>
  <c r="F19" i="9"/>
  <c r="J17" i="9"/>
  <c r="J16" i="9" s="1"/>
  <c r="J14" i="9" s="1"/>
  <c r="J12" i="9" s="1"/>
  <c r="F17" i="9" l="1"/>
  <c r="F16" i="9"/>
  <c r="F14" i="9" s="1"/>
  <c r="F12" i="9" s="1"/>
  <c r="F11" i="9" s="1"/>
  <c r="F41" i="9"/>
  <c r="H38" i="9"/>
  <c r="H17" i="9" s="1"/>
  <c r="H16" i="9" s="1"/>
  <c r="H14" i="9" s="1"/>
  <c r="H12" i="9" s="1"/>
  <c r="H11" i="9" s="1"/>
  <c r="H57" i="2"/>
  <c r="F39" i="2" l="1"/>
  <c r="H34" i="2"/>
  <c r="H32" i="2"/>
  <c r="H27" i="2"/>
  <c r="H20" i="2"/>
  <c r="G57" i="2"/>
  <c r="I57" i="2"/>
  <c r="I55" i="2" s="1"/>
  <c r="F59" i="2"/>
  <c r="F60" i="2"/>
  <c r="F61" i="2"/>
  <c r="F62" i="2"/>
  <c r="F63" i="2"/>
  <c r="F64" i="2"/>
  <c r="F65" i="2"/>
  <c r="F58" i="2"/>
  <c r="F45" i="2"/>
  <c r="F46" i="2"/>
  <c r="F47" i="2"/>
  <c r="F48" i="2"/>
  <c r="F49" i="2"/>
  <c r="F50" i="2"/>
  <c r="F51" i="2"/>
  <c r="F52" i="2"/>
  <c r="F53" i="2"/>
  <c r="F54" i="2"/>
  <c r="F44" i="2"/>
  <c r="F41" i="2"/>
  <c r="F33" i="2"/>
  <c r="F31" i="2"/>
  <c r="F29" i="2"/>
  <c r="F28" i="2"/>
  <c r="F35" i="2"/>
  <c r="F22" i="2"/>
  <c r="F23" i="2"/>
  <c r="F24" i="2"/>
  <c r="F25" i="2"/>
  <c r="F26" i="2"/>
  <c r="F21" i="2"/>
  <c r="G34" i="2"/>
  <c r="I34" i="2"/>
  <c r="G20" i="2"/>
  <c r="I20" i="2"/>
  <c r="G27" i="2"/>
  <c r="I27" i="2"/>
  <c r="J27" i="2"/>
  <c r="G32" i="2"/>
  <c r="I32" i="2"/>
  <c r="J32" i="2"/>
  <c r="J34" i="2"/>
  <c r="G42" i="2"/>
  <c r="J55" i="2"/>
  <c r="F20" i="2" l="1"/>
  <c r="F57" i="2"/>
  <c r="H42" i="2"/>
  <c r="F42" i="2"/>
  <c r="G55" i="2"/>
  <c r="F34" i="2"/>
  <c r="F27" i="2"/>
  <c r="F32" i="2"/>
  <c r="J17" i="2" l="1"/>
  <c r="J13" i="2" s="1"/>
  <c r="I17" i="2"/>
  <c r="I13" i="2" s="1"/>
  <c r="F55" i="2"/>
  <c r="H55" i="2" l="1"/>
  <c r="F22" i="1" l="1"/>
  <c r="E18" i="1" l="1"/>
  <c r="E16" i="1" s="1"/>
  <c r="F18" i="1"/>
  <c r="F16" i="1" s="1"/>
  <c r="E11" i="6" l="1"/>
  <c r="E28" i="1" l="1"/>
  <c r="E26" i="1" s="1"/>
  <c r="E24" i="1" s="1"/>
  <c r="F28" i="1"/>
  <c r="F26" i="1" s="1"/>
  <c r="F24" i="1" s="1"/>
  <c r="E22" i="1" l="1"/>
  <c r="E20" i="1" s="1"/>
  <c r="F20" i="1"/>
  <c r="E14" i="1" l="1"/>
  <c r="E12" i="1" s="1"/>
  <c r="E10" i="1" s="1"/>
  <c r="E8" i="1" s="1"/>
  <c r="F14" i="1"/>
  <c r="F12" i="1" s="1"/>
  <c r="F10" i="1" s="1"/>
  <c r="F8" i="1" s="1"/>
  <c r="H40" i="2" l="1"/>
  <c r="G40" i="2"/>
  <c r="F38" i="2"/>
  <c r="H38" i="2"/>
  <c r="G38" i="2"/>
  <c r="F30" i="2"/>
  <c r="F18" i="2" s="1"/>
  <c r="F17" i="2" s="1"/>
  <c r="F15" i="2" s="1"/>
  <c r="H30" i="2"/>
  <c r="H18" i="2" s="1"/>
  <c r="G30" i="2"/>
  <c r="H17" i="2" l="1"/>
  <c r="F40" i="2"/>
  <c r="H15" i="2" l="1"/>
  <c r="H13" i="2" s="1"/>
  <c r="F13" i="2"/>
  <c r="G17" i="2"/>
  <c r="G13" i="2" s="1"/>
  <c r="G12" i="2" s="1"/>
  <c r="I12" i="2"/>
  <c r="F12" i="2" l="1"/>
  <c r="H12" i="2"/>
</calcChain>
</file>

<file path=xl/sharedStrings.xml><?xml version="1.0" encoding="utf-8"?>
<sst xmlns="http://schemas.openxmlformats.org/spreadsheetml/2006/main" count="424" uniqueCount="202">
  <si>
    <t>Հավելված N 3</t>
  </si>
  <si>
    <t xml:space="preserve">                     ----------------- N ----------------- որոշման</t>
  </si>
  <si>
    <t xml:space="preserve">Բա-
ժինը
</t>
  </si>
  <si>
    <t xml:space="preserve">Խում-
բը
</t>
  </si>
  <si>
    <t>Դասը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</si>
  <si>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</si>
  <si>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փոփոխությունը (ավելացումները նշված են դրական նշանով, իսկ նվազեցումները` փակագծերում)</t>
  </si>
  <si>
    <t>Տարի</t>
  </si>
  <si>
    <t>այդ թվում՝</t>
  </si>
  <si>
    <t>ՀՀ ՏՐԱՆՍՊՈՐՏԻ, ԿԱՊԻ ԵՎ ՏԵՂԵԿԱՏՎԱԿԱՆ ՏԵԽՆՈԼՈԳԻԱՆԵՐԻ ՆԱԽԱՐԱՐՈՒԹՅՈՒՆ</t>
  </si>
  <si>
    <t>04</t>
  </si>
  <si>
    <t>05</t>
  </si>
  <si>
    <t>01</t>
  </si>
  <si>
    <t>ՀՀ կառավարության 2018 թվականի</t>
  </si>
  <si>
    <t xml:space="preserve">ՀԱՅԱՍՏԱՆԻ ՀԱՆՐԱՊԵՏՈՒԹՅԱՆ ԿԱՌԱՎԱՐՈՒԹՅԱՆ 2017 ԹՎԱԿԱՆԻ ԴԵԿՏԵՄԲԵՐԻ 28-Ի
 N 1717 -Ն ՈՐՈՇՄԱՆ N 5 ՀԱՎԵԼՎԱԾԻ N 12 ԱՂՅՈՒՍԱԿՈՒՄ ԿԱՏԱՐՎՈՂ ՓՈՓՈԽՈՒԹՅՈՒՆՆԵՐԸ 
</t>
  </si>
  <si>
    <t>Ինն ամիս</t>
  </si>
  <si>
    <t xml:space="preserve">Մ-2, Երևան-Երասխ-Գորիս-Մեղրի-Իրանի սահման </t>
  </si>
  <si>
    <t>կմ139+350-139+450 վթարված հենապատի վերականգնում</t>
  </si>
  <si>
    <t>կմ279+727-կմ282+727 հատվածի հիմնանորոգում</t>
  </si>
  <si>
    <t>կմ291+940-կմ294+000 հատվածի հիմնանորոգում</t>
  </si>
  <si>
    <t>353-րդ կիլոմետրում սողանքային հատվածի վերականգնում</t>
  </si>
  <si>
    <t xml:space="preserve">կմ376+200-կմ376+280 հատվածի կողնակի և շեպի նստվածքի վերականգնում </t>
  </si>
  <si>
    <t>Մ-4, Երևան-Սևան-Իջևան-Ադրբեջանի սահման</t>
  </si>
  <si>
    <t>Մ-7, Մ-3-Սպիտակ-Գյումրի-Թուրքիայի սահման</t>
  </si>
  <si>
    <t>Նալբանդի թունելի մուտքի ջրահեռացում</t>
  </si>
  <si>
    <t>Մ-11, Մարտունի-Վարդենիս-ԼՂՀ սահման</t>
  </si>
  <si>
    <t>կմ0+000-կմ44+000 առանձին հատվածների հիմնանորոգում</t>
  </si>
  <si>
    <t xml:space="preserve">Հ-4, Երևան-Եղվարդ-Արագյուղ-Հարթավան-Մ-3 </t>
  </si>
  <si>
    <t>Հ-13, Վաղարշապատ-Մասիս-Մ-2</t>
  </si>
  <si>
    <t>կմ16+000-կմ18+000 2 կմ երկարությամբ հատվածի ասֆալտապատում</t>
  </si>
  <si>
    <t>Հ-55, Հրազդանի տրանսպորտային հանգույց-Ծաղկաձորի մարզահամալիր</t>
  </si>
  <si>
    <t>կմ10+300 սողանքային հատվածի վերականգնում</t>
  </si>
  <si>
    <t>ՀՀ Գեղարքունիքի մարզի Ծովագյուղ համայնքի 300 մ երկարությամբ հատվածի ասֆալտապատում</t>
  </si>
  <si>
    <t>ՀՀ Գեղարքունիքի մարզի Սեմյոնովկա համայնքում վթարված հենապատի վերականգնում</t>
  </si>
  <si>
    <t>Ա/ճ Տ-1-31, Մ-1-Շամիրամ հիմնանորոգում</t>
  </si>
  <si>
    <t xml:space="preserve">ՀՀ Լոռու մարզի Ստեփանավան քաղաքի Սոս Սարգսյան-Միլիոնի փողոցի հիմնանորոգում </t>
  </si>
  <si>
    <t>ՀՀ Լոռու մարզի Ստեփանավան քաղաքի Գ.Նժդեհի  փողոցի հիմնանորոգում</t>
  </si>
  <si>
    <t xml:space="preserve">ՀՀ Լոռու մարզի Ալավերդի քաղաքի Հ.Թումանյանի  փողոցի հիմնանորոգում </t>
  </si>
  <si>
    <t>ՀՀ Գեղարքունիքի մարզի Այրիվանք եկեղեցի տանող ճանապարհի հիմնանորոգում</t>
  </si>
  <si>
    <t>Ա/ճ Տ-1-23, Հ-21-Բերքառատ հիմնանորոգում</t>
  </si>
  <si>
    <t>ՀՀ Գեղարքունիքի մարզի Գանձակ-Ծաղկաշեն համայնքները իրար միացնող վթարված կամուրջի հիմնանորոգում</t>
  </si>
  <si>
    <t>ՀՀ Գեղարքունիքի մարզի Կարճաղբյուր համայնքի վթարված կամուրջի հիմնանորոգում</t>
  </si>
  <si>
    <t>ՀՀ Սյունիքի մարզի Վերիշեն համայնքի վթարված կամուրջի վերականգնում</t>
  </si>
  <si>
    <t>ՀՀ Վայոց Ձորի մարզի Եղեգնաձոր-Ագարակաձոր ավտոճանապարհին առկա կամուրջի վերականգնում</t>
  </si>
  <si>
    <t>ՀՀ Վայոց Ձորի մարզի Ագարակաձոր և Գնիշիկ համայնքները իրար կապող ավտոճանապարհին առկա կամուրջի վերականգնում</t>
  </si>
  <si>
    <t>&lt;&lt;Արաքսավան&gt;&gt; սահմանապահ ուղեկալ տանող կամուրջի հիմնանորոգում</t>
  </si>
  <si>
    <t>Ծրագիր</t>
  </si>
  <si>
    <t>Պետական նշանակության ավտոճանապարհների հիմնանորոգում</t>
  </si>
  <si>
    <t>03</t>
  </si>
  <si>
    <t>Հավելված N2</t>
  </si>
  <si>
    <t>---------------- N---------------որոշման</t>
  </si>
  <si>
    <t xml:space="preserve">«ՀԱՅԱՍՏԱՆԻ ՀԱՆՐԱՊԵՏՈՒԹՅԱՆ 2017 ԹՎԱԿԱՆԻ ՊԵՏԱԿԱՆ ԲՅՈՒՋԵԻ ՄԱՍԻՆ» ՀԱՅԱՍՏԱՆԻ 
ՀԱՆՐԱՊԵՏՈՒԹՅԱՆ ՕՐԵՆՔԻ N 1 ՀԱՎԵԼՎԱԾԻ N 13 ԱՂՅՈՒՍԱԿՈՒՄ ԿԱՏԱՐՎՈՂ ՎԵՐԱԲԱՇԽՈՒՄԸ
</t>
  </si>
  <si>
    <t>(հազար դրամ)</t>
  </si>
  <si>
    <t>Բյուջետային
ծախսերի
գործառական
դասակարգման</t>
  </si>
  <si>
    <t>Ծրագրի N</t>
  </si>
  <si>
    <t>ԾՐԱԳՐԵՐԻ ԵՎ ԿԱՏԱՐՈՂՆԵՐԻ
ԱՆՎԱՆՈՒՄՆԵՐԸ</t>
  </si>
  <si>
    <t>բաժին</t>
  </si>
  <si>
    <t>խումբ</t>
  </si>
  <si>
    <t>դաս</t>
  </si>
  <si>
    <t xml:space="preserve">ԸՆԴԱՄԵՆԸ </t>
  </si>
  <si>
    <t xml:space="preserve">այդ թվում՝                                                                                                      </t>
  </si>
  <si>
    <t>Մ-16, Մ-4-Ոսկեպար-Նոյեմբերյան-Մ-6</t>
  </si>
  <si>
    <t xml:space="preserve">ՀՀ Տավուշի մարզի Ներքին կարմիր աղբյուր համայնքի դպրոց տանող ճանապարհի հիմնանորոգում </t>
  </si>
  <si>
    <t>ՀՀ Վայոց Ձորի մարզի Գնդևազ համայնքի գյուղապետարան տանող 1.0 կմ երկարությամբ հատվածի հիմնանորոգում</t>
  </si>
  <si>
    <t>Տրանսպորտային օբյեկտների հիմնանորոգում,</t>
  </si>
  <si>
    <t>Տ-8-81, Մ-12-Խնածախ-Վաղատուր-Տ-8-13 կմ2+800 հատվածի երկաթբետոնյա խողովակի վերականգնում (ՀՀ Սյունիքի մարզ, Գորիս)</t>
  </si>
  <si>
    <t xml:space="preserve"> ՀՀ կառավարության 2018 թվականի</t>
  </si>
  <si>
    <t>Շենքերի և շինությունների կապիտալ վերանորոգում</t>
  </si>
  <si>
    <t>Հավելված N 5</t>
  </si>
  <si>
    <t>Ընդամենը ոչ
ֆինանսական
ակտիվների
գծով ծախսեր,</t>
  </si>
  <si>
    <t>Շենքերի և
շինությունների
շինարարություն</t>
  </si>
  <si>
    <t>Շենքերի և
շինությունների
կապիտալ
վերանորոգում</t>
  </si>
  <si>
    <t>Նախագծահե-
տազոտական,
գեոդեզիա-
քարտեզագրա-
կան աշխա-
տանքներ</t>
  </si>
  <si>
    <t xml:space="preserve">352-րդ կիլոմետրում վթարային կամուրջի շրջանցիկ ճանապարհի կառուցում </t>
  </si>
  <si>
    <t>կմ41+200-կմ57+069 (ձախակողմյան) հատվածի հիմնանորոգում</t>
  </si>
  <si>
    <t>ՀՀ Գեղարքունիքի մարզի Կարճաղբյուր համայնքի փողոցների հիմնանորոգում</t>
  </si>
  <si>
    <t>կմ41+900-կմ57+069 հատվածում 15,0 կմ մետաղական արգելափակոցների տեղադրում (սիզամարգում)</t>
  </si>
  <si>
    <t>32-րդ կիլոմետրում նստվածքային տեղամասի վերականգնում</t>
  </si>
  <si>
    <t>ՀՀ Գեղարքունիքի մարզի Վահան գյուղի վթարված կամրջի վերանորոգում</t>
  </si>
  <si>
    <t>Միջպետական նշանակության ավտոճանապարհներ,</t>
  </si>
  <si>
    <t>1. Ճանապարհների հիմնանորոգում, այդ թվում</t>
  </si>
  <si>
    <t>1. Կամուրջների հիմնանորոգում, այդ թվում՝</t>
  </si>
  <si>
    <t>Ոչ
ֆինանսական
ակտիվների
գծով այլ
ծախսեր</t>
  </si>
  <si>
    <t>Հանրապետական նշանակության ավտոճանապարհներ,</t>
  </si>
  <si>
    <t>Մարզային նշանակության ավտոճանապարհներ,</t>
  </si>
  <si>
    <t>Հավելված N 1</t>
  </si>
  <si>
    <t>Բա-ժինը</t>
  </si>
  <si>
    <t>Խումբը</t>
  </si>
  <si>
    <t>Բյուջետային ծախսերի գործառնական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</si>
  <si>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ԸՆԴԱՄԵՆԸ</t>
  </si>
  <si>
    <t>ՏՆՏԵՍԱԿԱՆ ՀԱՐԱԲԵՐՈՒԹՅՈՒՆՆԵՐ</t>
  </si>
  <si>
    <t>Տրանսպորտ</t>
  </si>
  <si>
    <t>Ճանապարհային տրանսպորտ</t>
  </si>
  <si>
    <t xml:space="preserve">01.Պետական նշանակության ավտոճանապարհների հիմնանորոգում </t>
  </si>
  <si>
    <r>
      <rPr>
        <b/>
        <sz val="11"/>
        <rFont val="GHEA Grapalat"/>
        <family val="3"/>
      </rPr>
      <t>այդ թվում՝</t>
    </r>
  </si>
  <si>
    <t>ՀՀ տրանսպորտի, կապի և տեղեկատվական տեխնոլոգիաների նախարարություն</t>
  </si>
  <si>
    <t xml:space="preserve">03.Տրանսպորտային օբյեկտների հիմնանորոգում </t>
  </si>
  <si>
    <t>ՀՀ կառավարություն</t>
  </si>
  <si>
    <t xml:space="preserve">                   -ի N        -Ն որոշման</t>
  </si>
  <si>
    <t>Ծրագրային դասիչը</t>
  </si>
  <si>
    <t>Անվանումը</t>
  </si>
  <si>
    <t>Նկարագրություն՝</t>
  </si>
  <si>
    <t>Քանակական</t>
  </si>
  <si>
    <t>Մշակված չէ</t>
  </si>
  <si>
    <t>Որակական</t>
  </si>
  <si>
    <t>x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</si>
  <si>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</si>
  <si>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</si>
  <si>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Ծրագիրը (ծրագրերը), որի (որոնց) շրջանակներում իրականացվում է քաղաքականության միջոցառումը</t>
  </si>
  <si>
    <t>Կամուրջներ</t>
  </si>
  <si>
    <t>1049. Ճանապարհային ցանցի բարելավման և անվտանգ երթևեկության ապահովման ծառայություններ</t>
  </si>
  <si>
    <t xml:space="preserve">Ճանապարհների վիճակով պայմանավորված վթարների և դժբախտ պատահարների նվազում, ուղևորափոխադրումների և բեռնափոխադրումների ժամանակի կրճատում (միջին արագության բարձրացում), տրանսպորտային ծախսերի կրճատում           </t>
  </si>
  <si>
    <t>Անվանումը՝</t>
  </si>
  <si>
    <t>Նկարագրությունը՝</t>
  </si>
  <si>
    <t>1.6. Հանրության կողմից օգտագործվող ոչ ֆինանսական ակտիվներ</t>
  </si>
  <si>
    <t>ԱՁ01</t>
  </si>
  <si>
    <t>Միջպետական և տեղական նշանակության ավտոճանապարհների քայքայված ծածկի վերանորոգում, մաշված ծածկի փոխարինում</t>
  </si>
  <si>
    <t>Հիմնանորոգվող ավտոճանապարհների երկարությունը /կիլոմետր/</t>
  </si>
  <si>
    <t>Միջպետական նշանակության</t>
  </si>
  <si>
    <t>Համայնքների տրանսպորտային կապի ցուցանիշ: Հիմնական ճանապարհային ցանցի կամ մարզկենտրոնների հետ առնվազն մեկ բավարար կամ ավելի լավ վիճակում գտնվող ճանապարհներ ունեցող բնակավայրերի մասնաբաժինը բնակավայրերի ընդհանուր թվում, %</t>
  </si>
  <si>
    <t>Անհարթության IRI գործակցի միջին թվաբանականը (ա) Միջպետական ճանապարհներ, մ/կմ</t>
  </si>
  <si>
    <t>Անհարթության IRI գործակցի միջին թվաբանականը (բ) Հանրապետական ճանապարհներ, մ/կմ</t>
  </si>
  <si>
    <t>Բավարար վիճակում ճանապարհների և հատվածների երկարության հարաբերությունը այդ կարգի ճանապարհների ողջ երկարությանը, %</t>
  </si>
  <si>
    <t>Տվյալ տարվա պետական  բյուջեից ակտիվի ձեռքբերման, կառուցման կամ հիմնանորոգման վրա կատարվող ծախսերը (հազար դրամ)</t>
  </si>
  <si>
    <t>Ակտիվի ընդհանուր արժեքը  (հազար դրամ)</t>
  </si>
  <si>
    <t>Տվյալ բյուջետային տարվան նախորդող բյուջետային տարիների ընթացքում ակտիվի վրա կատարված ծախսերը (հազար դրամ)</t>
  </si>
  <si>
    <t>Տրանսպորտային օբյեկտների հիմնանորոգում</t>
  </si>
  <si>
    <t>ԱՁ02</t>
  </si>
  <si>
    <t xml:space="preserve">Ավտոմոբիլային ճանապարհների վրա գտնվող կամուրջների հիմնանորոգում </t>
  </si>
  <si>
    <t>Հիմնանորոգվող տրանսպորտային օբյեկտների թիվը, այդ թվում՝</t>
  </si>
  <si>
    <t>Տվյալ տարվա պետական բյուջեից ակտիվի ձեռքբերման, կառուցման կամ հիմնանորոգման վրա կատարվող ծախսերը (հազար դրամ)</t>
  </si>
  <si>
    <t>Ակտիվի ընդհանուր արժեքը (հազ. դրամ)</t>
  </si>
  <si>
    <t>Տվյալ բյուջետային տարվան նախորդող բյուջետային տարիների ընթացքում ակտիվի վրա կատարված ծախսերը (հազ. դրամ)</t>
  </si>
  <si>
    <t>Բաժին 2.</t>
  </si>
  <si>
    <t>Գերատեսչության կողմից իրականացվող քաղաքականության միջոցառումների ծրագրային խմբավորումը</t>
  </si>
  <si>
    <t>Գործառական
դասիչը</t>
  </si>
  <si>
    <t>Ծրագիրը/քաղաքականության միջոցառումը</t>
  </si>
  <si>
    <t>ծրա-
գիրը</t>
  </si>
  <si>
    <t>միջոցա-
ռումը</t>
  </si>
  <si>
    <t>(բաժին/
խումբ/
դաս)</t>
  </si>
  <si>
    <t>ԾՐԱԳԻՐ</t>
  </si>
  <si>
    <t>Ծրագրի նկարագրությունը</t>
  </si>
  <si>
    <t>Ակտիվի նկարագրությունը</t>
  </si>
  <si>
    <t>Ծրագիրը (ծրագրերը), որին (որոնց) առնչվում է ակտիվը</t>
  </si>
  <si>
    <t xml:space="preserve"> Ճանապարհային ցանցի բարելավման և անվտանգ երթևկության ապահովման ծառայություններ</t>
  </si>
  <si>
    <t>ՀՀ պետական նշանակության ավտոմոբիլային ճանապարհների կառուցում, հիմնանորոգում և պահպանություն</t>
  </si>
  <si>
    <t xml:space="preserve">Ճանապարհների վիճակով պայմանավորված վթարների և դժբախտ պատահարների նվազում, ուղևորափոխադրումների և բեռնափոխադրումների ժամանակի կրճատում (միջին արագության բարձրացում), տրանսպորտային ծախսերի կրճատում   </t>
  </si>
  <si>
    <t>Ոչ ֆինանսական ակտիվների գծով միջոցառումներ</t>
  </si>
  <si>
    <t>Միջպետական և տեղական նշանակության ավտոճանապարհների քայքայված ծածակի վերանորոգում, մաշված ծածկի փոխարինում</t>
  </si>
  <si>
    <t>1049. Ճանապարհային ցանցի բարելավման և անվտանգ երթևկության ապահովման ծառայություններ</t>
  </si>
  <si>
    <t>Ավտոմոբիլային ճանապարհների վրա գտնվող կամուրջների հիմնանորոգում</t>
  </si>
  <si>
    <t>«ՀԱՅԱՍՏԱՆԻ ՀԱՆՐԱՊԵՏՈՒԹՅԱՆ 2018 ԹՎԱԿԱՆԻ ՊԵՏԱԿԱՆ ԲՅՈՒՋԵԻ ՄԱՍԻՆ» ՀԱՅԱՍՏԱՆԻ ՀԱՆՐԱՊԵՏՈՒԹՅԱՆ ՕՐԵՆՔԻ N 1 ՀԱՎԵԼՎԱԾՈՒՄ ԿԱՏԱՐՎՈՂ ՎԵՐԱԲԱՇԽՈՒՄԸ ԵՎ ՀԱՅԱՍՏԱՆԻ ՀԱՆՐԱՊԵՏՈՒԹՅԱՆ ԿԱՌԱՎԱՐՈՒԹՅԱՆ 2017 ԹՎԱԿԱՆԻ ԴԵԿՏԵՄԲԵՐԻ 28-Ի N 1717-Ն ՈՐՈՇՄԱՆ N 5 ՀԱՎԵԼՎԱԾՈՒՄ ԿԱՏԱՐՎՈՂ  ՓՈՓՈԽՈՒԹՅՈՒՆՆԵՐԸ</t>
  </si>
  <si>
    <t>ՀԱՅԱՍՏԱՆԻ ՀԱՆՐԱՊԵՏՈՒԹՅԱՆ ԿԱՌԱՎԱՐՈՒԹՅԱՆ 2017 ԹՎԱԿԱՆԻ ԴԵԿՏԵՄԲԵՐԻ 28-Ի N 1717-Ն  ՈՐՈՇՄԱՆ N 11 ՀԱՎԵԼՎԱԾԻ N 11.20 ԱՂՅՈՒՍԱԿՈՒՄ ԿԱՏԱՐՎՈՂ ՓՈՓՈԽՈՒԹՅՈՒՆՆԵՐԸ ԵՎ ԼՐԱՑՈՒՄՆԵՐԸ</t>
  </si>
  <si>
    <t xml:space="preserve">ՀԱՅԱՍՏԱՆԻ ՀԱՆՐԱՊԵՏՈՒԹՅԱՆ ԿԱՌԱՎԱՐՈՒԹՅԱՆ 2017 ԹՎԱԿԱՆԻ ԴԵԿՏԵՄԲԵՐԻ 28-Ի N 1717-Ն  ՈՐՈՇՄԱՆ N 11 ՀԱՎԵԼՎԱԾԻ N 12 ԱՂՅՈՒՍԱԿՈՒՄ ԿԱՏԱՐՎՈՂ ՓՈՓՈԽՈՒԹՅՈՒՆՆԵՐԸ ԵՎ ԼՐԱՑՈՒՄՆԵՐԸ
Հայաստանի Հանրապետության տրանսպորտի, կապի և տեղեկատվական տեխնոլոգիաների նախարարություն </t>
  </si>
  <si>
    <t>ՀՀ 2018թվականի
պետական բյուջե
(հազ. դրամ)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</si>
  <si>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</si>
  <si>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</si>
  <si>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</si>
  <si>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</si>
  <si>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2.Նախագծային աշխատանքներ, այդ թվում`</t>
  </si>
  <si>
    <t xml:space="preserve">Մ-1, Երևան-Աշտարակ-Գյումրի-Վրաստանի սահման </t>
  </si>
  <si>
    <t>կմ148+300-կմ152+400 առանձին հատվածների անցանելիության ապահովում (Աշոցքի տարածաշրջան, դեպի Բավրայի անցակետ տանող հատված)</t>
  </si>
  <si>
    <t>կմ38+000-կմ43+000 հատվածի հիմնանորոգում (Վարդենիսի տարածաշրջան)</t>
  </si>
  <si>
    <t>Մ- 4,  Երևան  - Սևան - Իջևան - Ադրբեջանի սահման միջպետական նշանակության ավտոճանապարհի կմ 67+500 փլուզված հատվածի վերականգնում (գաբիոնային շարվածք) (Սևանի տարածաշրջան)</t>
  </si>
  <si>
    <t xml:space="preserve">Մ- 4,  Երևան  - Սևան - Իջևան - Ադրբեջանի սահման միջպետական նշանակության ավտոճանապարհի կմ 88+500 փլուզված հատվածում ե/բ հենապատի կառուցում (Դիլիջանի ոլորաններ) </t>
  </si>
  <si>
    <t>Մ- 4,  Երևան  - Սևան - Իջևան - Ադրբեջանի սահման միջպետական նշանակության ավտոճանապարհի կմ 103+100 հատվածի վթարված կամրջի վերականգնում (քաղաք Դիլիջան)</t>
  </si>
  <si>
    <t>կմ33-ում վթարված խողովակի վերականգնում (Նոյեմբերյանի տարածաշրջան, Բաղանիս-Ջուջևան հատված)</t>
  </si>
  <si>
    <t>Մ-14, Ծովագյուղ-Շորժա-Վարդենիս ավտոճանապարհի կմ22+700-ում վթարված կամրջի հիմնանորոգում (Ճամբարակի տարածաշրջան)</t>
  </si>
  <si>
    <t>Մ-14, Ծովագյուղ-Շորժա-Վարդենիս ավտոճանապարհի կմ45+500-ում վթարված կամրջի հիմնանորոգում (Ճամբարակի տարածաշրջան)</t>
  </si>
  <si>
    <t>ՀՀ Սյունիքի մարզի Մեղրիի տարածաշրջանում միջպետական ճանապարհներին (Մ-2 և Մ-17) թվով 5 հսկիչ կետերի ճանապարհային կահավորանքի տեղադրում</t>
  </si>
  <si>
    <t xml:space="preserve">Մ-17, Մ-2-Կապան-Ծավ- Մ-2 ճանապարհի սողանքային հատվածների երկրաբանական ուսումնասիրություն </t>
  </si>
  <si>
    <t xml:space="preserve">Հ-40, Արենի-Խաչիկ-Գնիշիկ-Եղեգնաձոր </t>
  </si>
  <si>
    <t>Գնիշիկ-Ագարակաձոր առանձին հատվածների անցանելիության ապահովում (Եղեգնաձորի տարածաշրջան)</t>
  </si>
  <si>
    <t xml:space="preserve">Հ-6,  Հ-2-Եղվարդի տր. հանգույց-Մ-1 </t>
  </si>
  <si>
    <t>վթարային տր. Հանգույցի հիմնանորոգում</t>
  </si>
  <si>
    <t xml:space="preserve">կմ 35.1-ում վթարված ստորին հենապատի վերականգնում </t>
  </si>
  <si>
    <t xml:space="preserve">Հ-21, Հոռոմ-Արթիկ-Ալագյազ ավտոճանապարհի </t>
  </si>
  <si>
    <t xml:space="preserve">Հառիճ համայնքում վթարված խողովակի վերականգնում  </t>
  </si>
  <si>
    <t xml:space="preserve">Հ-75, Իսահակյան-Գյումրի   </t>
  </si>
  <si>
    <t>առանձին հատվածների անցանելիության ապահովում (Անիի տարածաշրջան)</t>
  </si>
  <si>
    <t xml:space="preserve">«ՀԱՅԱՍՏԱՆԻ ՀԱՆՐԱՊԵՏՈՒԹՅԱՆ 2018 ԹՎԱԿԱՆԻ ՊԵՏԱԿԱՆ ԲՅՈՒՋԵԻ ՄԱՍԻՆ» ՀԱՅԱՍՏԱՆԻ 
ՀԱՆՐԱՊԵՏՈՒԹՅԱՆ ՕՐԵՆՔԻ N 1 ՀԱՎԵԼՎԱԾԻ N 13 ԱՂՅՈՒՍԱԿՈՒՄ ԿԱՏԱՐՎՈՂ ՎԵՐԱԲԱՇԽՈՒՄԸ
</t>
  </si>
  <si>
    <t>Մ-17, Մ-2-Կապան-Ծավ- Մ-2 ճանապարհի սողանքային հատվածների երկրաբանական ուսումնասիրություն</t>
  </si>
  <si>
    <t xml:space="preserve">ՀՀ Սյունիքի մարզի Մեղրիի տարածաշրջանում միջպետական ճանապարհներին (Մ-2 և Մ-17) թվով 5 հսկիչ կետերի ճանապարհային կահավորանքի տեղադրում </t>
  </si>
  <si>
    <t>Հ-4, Երևան-Եղվարդ-Արագյուղ-Հարթավան-Մ-3 կմ 35.1-ում վթարված ստորին հենապատի վերականգնում</t>
  </si>
  <si>
    <t xml:space="preserve">Հ-21, Հոռոմ-Արթիկ-Ալագյազ ավտոճանապարհի Հառիճ համայնքում վթարված խողովակի վերականգնում </t>
  </si>
  <si>
    <t>Հ-40, Արենի-Խաչիկ-Գնիշիկ-Եղեգնաձոր ավտոճանապաչհի Գնիշիկ-Ագարակաձոր առանձին հատվածների անցանելիության ապահովում (Եղեգնաձորի տարածաշրջան)</t>
  </si>
  <si>
    <t>Հ-75, Իսահակյան-Գյումրի ավտոճանապարհի առանձին հատվածների անցանելիության ապահովում (Անիի տարածաշրջան)</t>
  </si>
  <si>
    <t>Հ-6,  Հ-2-Եղվարդի տր. հանգույց-Մ-1 վթարային տր. Հանգույցի հիմնանորոգում</t>
  </si>
  <si>
    <t>Մ-16, Մ-4-Ոսկեպար-Նոյեմբերյան-Մ-6 կմ0+000-կմ44+000 առանձին հատվածների հիմնանորոգում (Իջևան-Նոյեմբերյան հատված)</t>
  </si>
  <si>
    <t>Հավելված N 7</t>
  </si>
  <si>
    <t>ՀԱՅԱՍՏԱՆԻ ՀԱՆՐԱՊԵՏՈՒԹՅԱՆ 2018 ԹՎԱԿԱՆԻ ՊԵՏԱԿԱՆ ԲՅՈՒՋԵՈՎ ՆԱԽԱՏԵՍՎԱԾ ՀԱՅԱՍՏԱՆԻ ՀԱՆՐԱՊԵՏՈՒԹՅԱՆ ԿԱՌԱՎԱՐՈՒԹՅԱՆ  ՊԱՀՈՒՍՏԱՅԻՆ ՖՈՆԴԻՑ ՀԱՏԿԱՑՎՈՂ ՄԻՋՈՑՆԵՐԸ</t>
  </si>
  <si>
    <t xml:space="preserve">01. .Պետական նշանակության ավտոճանապարհների հիմնանորոգում </t>
  </si>
  <si>
    <t>Շենքերի և շինությունների կապիտալ վերանորոգում, այդ թվում՝</t>
  </si>
  <si>
    <t>Բյուջետային ծախսերի տնտեսագիտական դասակարգման հոդվածների, ֆինանսավորվող ծրագրերի և դրանք իրականացնող մարմինների անվանումները</t>
  </si>
  <si>
    <t>Ցուցանիշները</t>
  </si>
  <si>
    <t>Նախագծահետազոտական ծախսեր, այդ թվում</t>
  </si>
  <si>
    <t>03. Տրանսպորտային օբյեկտների հիմնանորոգում</t>
  </si>
  <si>
    <t>Մ-1, Երևան-Աշտարակ-Գյումրի-Վրաստանի սահման կմ152+400 առանձին հատվածների անցանելիության ապահովում (Աշոցքի տարածաշրջան, դեպի Բավրայի անցակետ տանող հատված)</t>
  </si>
  <si>
    <t>Մ- 4,  Երևան  - Սևան - Իջևան - Ադրբեջանի սահման կմ 67+500 փլուզված հատվածի վերականգնում (գաբիոնային շարվածք) (Սևանի տարածաշրջան)</t>
  </si>
  <si>
    <t>Մ- 4,  Երևան  - Սևան - Իջևան - Ադրբեջանի սահման կմ 88+500 փլուզված հատվածում ե/բ հենապատի կառուցում (Դիլիջանի ոլորաններ)</t>
  </si>
  <si>
    <t xml:space="preserve"> Մ-11, Մարտունի-Վարդենիս- ԼՂՀ սահման կմ38+000-կմ43+000 հատվածի հիմնանորոգում (Վարդենիսի տարածաշրջան)</t>
  </si>
  <si>
    <t xml:space="preserve"> Մ-16, Մ-4-Ոսկեպար-Նոյեմբերյան-Մ-6 կմ33-ում վթարված խողովակի վերականգնում (Նոյեմբերյանի տարածաշրջան, Բաղանիս-Ջուջևան հատված)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</si>
</sst>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#,##0.0_);\(#,##0.0\)"/>
    <numFmt numFmtId="165" formatCode="_(* #,##0.0_);_(* \(#,##0.0\);_(* &quot;-&quot;??_);_(@_)"/>
    <numFmt numFmtId="166" formatCode="_(* #,##0.00_);_(* \(#,##0.00\);_(* &quot;-&quot;??_);_(@_)"/>
    <numFmt numFmtId="168" formatCode="#,##0.0"/>
    <numFmt numFmtId="169" formatCode="#,##0.0_ ;\-#,##0.0\ "/>
    <numFmt numFmtId="170" formatCode="0.0_);\(0.0\)"/>
    <numFmt numFmtId="171" formatCode="_-* #,##0.0\ _₽_-;\-* #,##0.0\ _₽_-;_-* &quot;-&quot;??\ _₽_-;_-@_-"/>
    <numFmt numFmtId="175" formatCode="0.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GHEA Grapalat"/>
      <family val="3"/>
    </font>
    <font>
      <sz val="11"/>
      <color rgb="FFFF0000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b/>
      <sz val="10"/>
      <name val="GHEA Grapalat"/>
      <family val="3"/>
    </font>
    <font>
      <b/>
      <i/>
      <sz val="11"/>
      <name val="GHEA Grapalat"/>
      <family val="3"/>
    </font>
    <font>
      <sz val="11"/>
      <color theme="1"/>
      <name val="Arial Armenian"/>
      <family val="2"/>
    </font>
    <font>
      <b/>
      <sz val="10"/>
      <color indexed="8"/>
      <name val="GHEA Grapalat"/>
      <family val="3"/>
    </font>
    <font>
      <sz val="9"/>
      <name val="GHEA Grapalat"/>
      <family val="3"/>
    </font>
    <font>
      <b/>
      <sz val="11"/>
      <color indexed="8"/>
      <name val="GHEA Grapalat"/>
      <family val="3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u/>
      <sz val="10"/>
      <color indexed="8"/>
      <name val="GHEA Grapalat"/>
      <family val="3"/>
    </font>
    <font>
      <sz val="10"/>
      <name val="Times Armenian"/>
      <family val="1"/>
    </font>
    <font>
      <sz val="10"/>
      <name val="Times Armenian"/>
      <family val="1"/>
    </font>
    <font>
      <sz val="10"/>
      <color rgb="FF9C6500"/>
      <name val="Calibri"/>
      <family val="2"/>
      <scheme val="minor"/>
    </font>
    <font>
      <b/>
      <u/>
      <sz val="11"/>
      <color indexed="8"/>
      <name val="GHEA Grapalat"/>
      <family val="3"/>
    </font>
    <font>
      <b/>
      <i/>
      <sz val="11"/>
      <color indexed="8"/>
      <name val="GHEA Grapalat"/>
      <family val="3"/>
    </font>
    <font>
      <b/>
      <sz val="11"/>
      <color rgb="FFC00000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9"/>
      <name val="Arial"/>
      <family val="2"/>
      <charset val="204"/>
    </font>
    <font>
      <sz val="12"/>
      <name val="GHEA Grapalat"/>
      <family val="3"/>
    </font>
    <font>
      <b/>
      <sz val="12"/>
      <name val="GHEA Grapalat"/>
      <family val="3"/>
    </font>
    <font>
      <b/>
      <i/>
      <u/>
      <sz val="11"/>
      <name val="GHEA Grapalat"/>
      <family val="3"/>
    </font>
    <font>
      <i/>
      <sz val="12"/>
      <name val="GHEA Grapalat"/>
      <family val="3"/>
    </font>
    <font>
      <sz val="12"/>
      <name val="Arial"/>
      <family val="2"/>
    </font>
    <font>
      <b/>
      <sz val="12"/>
      <color rgb="FF000000"/>
      <name val="GHEA Grapalat"/>
      <family val="3"/>
    </font>
    <font>
      <sz val="12"/>
      <color rgb="FF000000"/>
      <name val="GHEA Grapalat"/>
      <family val="3"/>
    </font>
    <font>
      <sz val="11"/>
      <color rgb="FF000000"/>
      <name val="GHEA Grapalat"/>
      <family val="3"/>
    </font>
    <font>
      <sz val="11"/>
      <color theme="1"/>
      <name val="GHEA Grapalat"/>
      <family val="3"/>
    </font>
    <font>
      <u/>
      <sz val="11"/>
      <color rgb="FF000000"/>
      <name val="GHEA Grapalat"/>
      <family val="3"/>
    </font>
    <font>
      <sz val="12"/>
      <name val="Courier New"/>
      <family val="3"/>
    </font>
    <font>
      <sz val="12"/>
      <color rgb="FF000000"/>
      <name val="Courier New"/>
      <family val="3"/>
    </font>
    <font>
      <sz val="12"/>
      <color rgb="FF000000"/>
      <name val="Calibri"/>
      <family val="2"/>
    </font>
    <font>
      <u/>
      <sz val="10"/>
      <name val="GHEA Grapalat"/>
      <family val="3"/>
    </font>
    <font>
      <i/>
      <sz val="10"/>
      <name val="GHEA Grapalat"/>
      <family val="3"/>
    </font>
    <font>
      <sz val="10"/>
      <color indexed="8"/>
      <name val="MS Sans Serif"/>
      <family val="2"/>
    </font>
    <font>
      <sz val="10"/>
      <color theme="1"/>
      <name val="GHEA Grapalat"/>
      <family val="3"/>
    </font>
    <font>
      <b/>
      <sz val="11"/>
      <color theme="7" tint="-0.249977111117893"/>
      <name val="GHEA Grapalat"/>
      <family val="3"/>
    </font>
    <font>
      <b/>
      <i/>
      <sz val="10"/>
      <name val="GHEA Grapalat"/>
      <family val="3"/>
    </font>
    <font>
      <b/>
      <i/>
      <sz val="10"/>
      <color theme="1"/>
      <name val="GHEA Grapalat"/>
      <family val="3"/>
    </font>
    <font>
      <b/>
      <i/>
      <u/>
      <sz val="10"/>
      <color theme="1"/>
      <name val="GHEA Grapalat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17" fillId="0" borderId="0"/>
    <xf numFmtId="166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3" borderId="0" applyNumberFormat="0" applyBorder="0" applyAlignment="0" applyProtection="0"/>
    <xf numFmtId="0" fontId="23" fillId="0" borderId="0"/>
    <xf numFmtId="166" fontId="7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24" fillId="0" borderId="0"/>
    <xf numFmtId="0" fontId="25" fillId="0" borderId="0"/>
    <xf numFmtId="0" fontId="42" fillId="0" borderId="0"/>
  </cellStyleXfs>
  <cellXfs count="296">
    <xf numFmtId="0" fontId="0" fillId="0" borderId="0" xfId="0"/>
    <xf numFmtId="0" fontId="3" fillId="0" borderId="0" xfId="0" applyFont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5" fontId="2" fillId="0" borderId="0" xfId="1" applyNumberFormat="1" applyFont="1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9" fillId="2" borderId="2" xfId="6" applyNumberFormat="1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6" fillId="2" borderId="0" xfId="2" applyFont="1" applyFill="1"/>
    <xf numFmtId="0" fontId="6" fillId="0" borderId="0" xfId="2" applyFont="1" applyFill="1"/>
    <xf numFmtId="164" fontId="8" fillId="2" borderId="0" xfId="0" applyNumberFormat="1" applyFont="1" applyFill="1" applyAlignment="1">
      <alignment horizontal="center" vertical="center" wrapText="1"/>
    </xf>
    <xf numFmtId="164" fontId="13" fillId="2" borderId="7" xfId="0" applyNumberFormat="1" applyFont="1" applyFill="1" applyBorder="1" applyAlignment="1">
      <alignment horizontal="center" vertical="center" wrapText="1"/>
    </xf>
    <xf numFmtId="164" fontId="13" fillId="2" borderId="2" xfId="1" applyNumberFormat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164" fontId="22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2" fillId="0" borderId="0" xfId="2" applyFont="1" applyFill="1"/>
    <xf numFmtId="0" fontId="4" fillId="0" borderId="0" xfId="2" applyFont="1" applyFill="1"/>
    <xf numFmtId="0" fontId="4" fillId="0" borderId="0" xfId="2" applyFont="1" applyFill="1" applyAlignment="1">
      <alignment horizontal="left"/>
    </xf>
    <xf numFmtId="0" fontId="4" fillId="0" borderId="0" xfId="2" applyFont="1" applyFill="1" applyAlignment="1">
      <alignment horizontal="right"/>
    </xf>
    <xf numFmtId="49" fontId="4" fillId="0" borderId="2" xfId="2" applyNumberFormat="1" applyFont="1" applyFill="1" applyBorder="1" applyAlignment="1">
      <alignment horizontal="center" vertical="top" wrapText="1"/>
    </xf>
    <xf numFmtId="0" fontId="27" fillId="0" borderId="15" xfId="2" applyFont="1" applyFill="1" applyBorder="1" applyAlignment="1">
      <alignment horizontal="center" vertical="top" wrapText="1"/>
    </xf>
    <xf numFmtId="49" fontId="4" fillId="0" borderId="15" xfId="2" applyNumberFormat="1" applyFont="1" applyFill="1" applyBorder="1" applyAlignment="1">
      <alignment horizontal="center" vertical="top" wrapText="1"/>
    </xf>
    <xf numFmtId="0" fontId="4" fillId="0" borderId="16" xfId="2" applyFont="1" applyFill="1" applyBorder="1" applyAlignment="1">
      <alignment horizontal="center" vertical="top" wrapText="1"/>
    </xf>
    <xf numFmtId="0" fontId="4" fillId="0" borderId="16" xfId="2" applyFont="1" applyFill="1" applyBorder="1" applyAlignment="1">
      <alignment vertical="top" wrapText="1"/>
    </xf>
    <xf numFmtId="49" fontId="4" fillId="0" borderId="2" xfId="3" applyNumberFormat="1" applyFont="1" applyFill="1" applyBorder="1" applyAlignment="1">
      <alignment horizontal="left" vertical="top" wrapText="1"/>
    </xf>
    <xf numFmtId="0" fontId="29" fillId="0" borderId="3" xfId="3" applyFont="1" applyFill="1" applyBorder="1" applyAlignment="1">
      <alignment horizontal="left" vertical="top" wrapText="1"/>
    </xf>
    <xf numFmtId="0" fontId="4" fillId="0" borderId="0" xfId="3" applyFont="1" applyFill="1"/>
    <xf numFmtId="0" fontId="4" fillId="0" borderId="2" xfId="3" applyFont="1" applyFill="1" applyBorder="1" applyAlignment="1">
      <alignment horizontal="left" vertical="top" wrapText="1"/>
    </xf>
    <xf numFmtId="0" fontId="4" fillId="0" borderId="2" xfId="2" applyFont="1" applyFill="1" applyBorder="1"/>
    <xf numFmtId="164" fontId="4" fillId="0" borderId="0" xfId="2" applyNumberFormat="1" applyFont="1" applyFill="1"/>
    <xf numFmtId="0" fontId="4" fillId="0" borderId="3" xfId="3" applyFont="1" applyFill="1" applyBorder="1" applyAlignment="1">
      <alignment horizontal="center" vertical="top" wrapText="1"/>
    </xf>
    <xf numFmtId="0" fontId="4" fillId="0" borderId="3" xfId="3" applyFont="1" applyFill="1" applyBorder="1" applyAlignment="1">
      <alignment horizontal="left" vertical="top" wrapText="1"/>
    </xf>
    <xf numFmtId="0" fontId="5" fillId="0" borderId="2" xfId="2" applyFont="1" applyFill="1" applyBorder="1" applyAlignment="1">
      <alignment horizontal="center" vertical="top" wrapText="1"/>
    </xf>
    <xf numFmtId="0" fontId="5" fillId="0" borderId="16" xfId="2" applyFont="1" applyFill="1" applyBorder="1" applyAlignment="1">
      <alignment horizontal="center" vertical="top" wrapText="1"/>
    </xf>
    <xf numFmtId="0" fontId="30" fillId="0" borderId="16" xfId="2" applyFont="1" applyFill="1" applyBorder="1" applyAlignment="1">
      <alignment horizontal="center" vertical="top" wrapText="1"/>
    </xf>
    <xf numFmtId="169" fontId="5" fillId="0" borderId="2" xfId="1" applyNumberFormat="1" applyFont="1" applyFill="1" applyBorder="1" applyAlignment="1">
      <alignment horizontal="center" vertical="top" wrapText="1"/>
    </xf>
    <xf numFmtId="169" fontId="28" fillId="0" borderId="2" xfId="1" applyNumberFormat="1" applyFont="1" applyFill="1" applyBorder="1" applyAlignment="1">
      <alignment horizontal="center" vertical="top" wrapText="1"/>
    </xf>
    <xf numFmtId="169" fontId="28" fillId="0" borderId="2" xfId="1" applyNumberFormat="1" applyFont="1" applyFill="1" applyBorder="1" applyAlignment="1">
      <alignment horizontal="center" wrapText="1"/>
    </xf>
    <xf numFmtId="169" fontId="4" fillId="0" borderId="2" xfId="1" applyNumberFormat="1" applyFont="1" applyFill="1" applyBorder="1" applyAlignment="1">
      <alignment horizontal="center" vertical="top" wrapText="1"/>
    </xf>
    <xf numFmtId="169" fontId="4" fillId="0" borderId="2" xfId="1" applyNumberFormat="1" applyFont="1" applyFill="1" applyBorder="1" applyAlignment="1">
      <alignment horizontal="center" wrapText="1"/>
    </xf>
    <xf numFmtId="164" fontId="5" fillId="0" borderId="2" xfId="1" applyNumberFormat="1" applyFont="1" applyFill="1" applyBorder="1" applyAlignment="1">
      <alignment horizontal="center" vertical="top" wrapText="1"/>
    </xf>
    <xf numFmtId="164" fontId="4" fillId="0" borderId="2" xfId="1" applyNumberFormat="1" applyFont="1" applyFill="1" applyBorder="1" applyAlignment="1">
      <alignment horizontal="center" vertical="top" wrapText="1"/>
    </xf>
    <xf numFmtId="0" fontId="15" fillId="0" borderId="0" xfId="16" applyFont="1" applyFill="1" applyAlignment="1">
      <alignment vertical="center" wrapText="1"/>
    </xf>
    <xf numFmtId="0" fontId="6" fillId="0" borderId="0" xfId="16" applyFont="1" applyFill="1"/>
    <xf numFmtId="0" fontId="8" fillId="0" borderId="0" xfId="0" applyFont="1" applyAlignment="1">
      <alignment horizontal="right"/>
    </xf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33" fillId="0" borderId="0" xfId="0" applyFont="1" applyBorder="1" applyAlignment="1">
      <alignment horizontal="center" vertical="center" wrapText="1"/>
    </xf>
    <xf numFmtId="164" fontId="35" fillId="0" borderId="2" xfId="1" applyNumberFormat="1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5" borderId="2" xfId="0" applyFont="1" applyFill="1" applyBorder="1" applyAlignment="1">
      <alignment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31" fillId="4" borderId="0" xfId="0" applyFont="1" applyFill="1" applyBorder="1" applyAlignment="1">
      <alignment vertical="center" wrapText="1"/>
    </xf>
    <xf numFmtId="0" fontId="36" fillId="2" borderId="2" xfId="0" applyFont="1" applyFill="1" applyBorder="1" applyAlignment="1">
      <alignment vertical="center" wrapText="1"/>
    </xf>
    <xf numFmtId="0" fontId="34" fillId="2" borderId="2" xfId="0" applyFont="1" applyFill="1" applyBorder="1" applyAlignment="1">
      <alignment vertical="center" wrapText="1"/>
    </xf>
    <xf numFmtId="0" fontId="37" fillId="4" borderId="0" xfId="0" applyFont="1" applyFill="1" applyBorder="1" applyAlignment="1">
      <alignment horizontal="center" vertical="center" wrapText="1"/>
    </xf>
    <xf numFmtId="0" fontId="38" fillId="4" borderId="0" xfId="0" applyFont="1" applyFill="1" applyBorder="1" applyAlignment="1">
      <alignment horizontal="center" vertical="center" wrapText="1"/>
    </xf>
    <xf numFmtId="0" fontId="34" fillId="5" borderId="1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1" fillId="6" borderId="0" xfId="0" applyFont="1" applyFill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0" fontId="37" fillId="0" borderId="0" xfId="0" applyFont="1" applyBorder="1" applyAlignment="1">
      <alignment horizontal="center" vertical="center" wrapText="1"/>
    </xf>
    <xf numFmtId="0" fontId="38" fillId="7" borderId="0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vertical="center" wrapText="1"/>
    </xf>
    <xf numFmtId="0" fontId="39" fillId="7" borderId="0" xfId="0" applyFont="1" applyFill="1" applyBorder="1" applyAlignment="1">
      <alignment horizontal="center" vertical="center" wrapText="1"/>
    </xf>
    <xf numFmtId="0" fontId="37" fillId="7" borderId="0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6" fillId="0" borderId="2" xfId="0" applyFont="1" applyFill="1" applyBorder="1" applyAlignment="1">
      <alignment wrapText="1"/>
    </xf>
    <xf numFmtId="0" fontId="40" fillId="0" borderId="4" xfId="0" applyFont="1" applyFill="1" applyBorder="1" applyAlignment="1">
      <alignment wrapText="1"/>
    </xf>
    <xf numFmtId="0" fontId="40" fillId="0" borderId="9" xfId="0" applyFont="1" applyFill="1" applyBorder="1" applyAlignment="1">
      <alignment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justify" vertical="top" wrapText="1"/>
    </xf>
    <xf numFmtId="0" fontId="40" fillId="0" borderId="9" xfId="0" applyFont="1" applyFill="1" applyBorder="1" applyAlignment="1">
      <alignment horizontal="justify" vertical="top" wrapText="1"/>
    </xf>
    <xf numFmtId="0" fontId="6" fillId="0" borderId="2" xfId="0" applyFont="1" applyFill="1" applyBorder="1" applyAlignment="1">
      <alignment horizontal="center" vertical="center" wrapText="1"/>
    </xf>
    <xf numFmtId="168" fontId="6" fillId="0" borderId="2" xfId="0" applyNumberFormat="1" applyFont="1" applyFill="1" applyBorder="1" applyAlignment="1">
      <alignment horizontal="right" vertical="top"/>
    </xf>
    <xf numFmtId="168" fontId="6" fillId="0" borderId="2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/>
    <xf numFmtId="4" fontId="6" fillId="0" borderId="2" xfId="0" applyNumberFormat="1" applyFont="1" applyFill="1" applyBorder="1" applyAlignment="1">
      <alignment horizontal="center" vertical="center" wrapText="1"/>
    </xf>
    <xf numFmtId="170" fontId="6" fillId="0" borderId="2" xfId="0" applyNumberFormat="1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164" fontId="12" fillId="2" borderId="2" xfId="1" applyNumberFormat="1" applyFont="1" applyFill="1" applyBorder="1" applyAlignment="1">
      <alignment horizontal="center" vertical="center" wrapText="1"/>
    </xf>
    <xf numFmtId="171" fontId="12" fillId="0" borderId="2" xfId="1" applyNumberFormat="1" applyFont="1" applyBorder="1" applyAlignment="1">
      <alignment horizontal="center" vertical="center" wrapText="1"/>
    </xf>
    <xf numFmtId="171" fontId="12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68" fontId="5" fillId="0" borderId="2" xfId="0" applyNumberFormat="1" applyFont="1" applyBorder="1" applyAlignment="1">
      <alignment horizontal="center" wrapText="1"/>
    </xf>
    <xf numFmtId="168" fontId="4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165" fontId="4" fillId="7" borderId="5" xfId="0" applyNumberFormat="1" applyFont="1" applyFill="1" applyBorder="1" applyAlignment="1">
      <alignment horizontal="center" vertical="center" wrapText="1"/>
    </xf>
    <xf numFmtId="165" fontId="4" fillId="7" borderId="8" xfId="0" applyNumberFormat="1" applyFont="1" applyFill="1" applyBorder="1" applyAlignment="1">
      <alignment horizontal="center" vertical="center" wrapText="1"/>
    </xf>
    <xf numFmtId="165" fontId="4" fillId="7" borderId="7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vertical="top"/>
    </xf>
    <xf numFmtId="0" fontId="6" fillId="0" borderId="17" xfId="0" applyFont="1" applyFill="1" applyBorder="1" applyAlignment="1">
      <alignment vertical="top"/>
    </xf>
    <xf numFmtId="0" fontId="6" fillId="0" borderId="17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left" vertical="center" wrapText="1"/>
    </xf>
    <xf numFmtId="0" fontId="14" fillId="2" borderId="2" xfId="0" applyNumberFormat="1" applyFont="1" applyFill="1" applyBorder="1" applyAlignment="1">
      <alignment horizontal="left" vertical="center" wrapText="1"/>
    </xf>
    <xf numFmtId="164" fontId="6" fillId="2" borderId="0" xfId="2" applyNumberFormat="1" applyFont="1" applyFill="1"/>
    <xf numFmtId="164" fontId="6" fillId="2" borderId="0" xfId="2" applyNumberFormat="1" applyFont="1" applyFill="1" applyAlignment="1">
      <alignment horizontal="right"/>
    </xf>
    <xf numFmtId="164" fontId="3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5" fontId="44" fillId="2" borderId="0" xfId="1" applyNumberFormat="1" applyFont="1" applyFill="1" applyAlignment="1">
      <alignment vertical="center" wrapText="1"/>
    </xf>
    <xf numFmtId="164" fontId="8" fillId="2" borderId="0" xfId="5" applyNumberFormat="1" applyFont="1" applyFill="1" applyAlignment="1">
      <alignment horizontal="right"/>
    </xf>
    <xf numFmtId="164" fontId="4" fillId="2" borderId="7" xfId="0" applyNumberFormat="1" applyFont="1" applyFill="1" applyBorder="1" applyAlignment="1">
      <alignment horizontal="center" vertical="center" wrapText="1"/>
    </xf>
    <xf numFmtId="0" fontId="4" fillId="2" borderId="2" xfId="6" applyNumberFormat="1" applyFont="1" applyFill="1" applyBorder="1" applyAlignment="1">
      <alignment horizontal="left" vertical="center" wrapText="1"/>
    </xf>
    <xf numFmtId="168" fontId="5" fillId="2" borderId="0" xfId="0" applyNumberFormat="1" applyFont="1" applyFill="1" applyAlignment="1">
      <alignment wrapText="1"/>
    </xf>
    <xf numFmtId="49" fontId="8" fillId="2" borderId="0" xfId="0" applyNumberFormat="1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0" fontId="6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49" fontId="11" fillId="2" borderId="2" xfId="0" applyNumberFormat="1" applyFont="1" applyFill="1" applyBorder="1" applyAlignment="1">
      <alignment horizontal="center" vertical="center" textRotation="90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20" fillId="2" borderId="2" xfId="0" applyNumberFormat="1" applyFont="1" applyFill="1" applyBorder="1" applyAlignment="1">
      <alignment horizontal="center" vertical="center" wrapText="1"/>
    </xf>
    <xf numFmtId="165" fontId="5" fillId="2" borderId="0" xfId="1" applyNumberFormat="1" applyFont="1" applyFill="1" applyAlignment="1">
      <alignment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vertical="center" wrapText="1"/>
    </xf>
    <xf numFmtId="49" fontId="14" fillId="2" borderId="2" xfId="0" quotePrefix="1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13" fillId="2" borderId="2" xfId="0" applyNumberFormat="1" applyFont="1" applyFill="1" applyBorder="1" applyAlignment="1">
      <alignment vertical="center" wrapText="1"/>
    </xf>
    <xf numFmtId="164" fontId="4" fillId="2" borderId="2" xfId="1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4" fillId="2" borderId="2" xfId="1" applyNumberFormat="1" applyFont="1" applyFill="1" applyBorder="1" applyAlignment="1">
      <alignment horizontal="left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49" fontId="21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49" fontId="13" fillId="2" borderId="2" xfId="0" quotePrefix="1" applyNumberFormat="1" applyFont="1" applyFill="1" applyBorder="1" applyAlignment="1">
      <alignment horizontal="center" vertical="center" wrapText="1"/>
    </xf>
    <xf numFmtId="164" fontId="8" fillId="2" borderId="0" xfId="5" applyNumberFormat="1" applyFont="1" applyFill="1" applyAlignment="1">
      <alignment horizontal="right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75" fontId="6" fillId="0" borderId="2" xfId="0" applyNumberFormat="1" applyFont="1" applyFill="1" applyBorder="1" applyAlignment="1">
      <alignment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1" fillId="0" borderId="0" xfId="16" applyFont="1" applyFill="1" applyAlignment="1">
      <alignment vertical="center" wrapText="1"/>
    </xf>
    <xf numFmtId="0" fontId="43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6" fillId="0" borderId="2" xfId="0" applyFon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43" fontId="15" fillId="0" borderId="0" xfId="1" applyNumberFormat="1" applyFont="1" applyFill="1" applyAlignment="1">
      <alignment vertical="center" wrapText="1"/>
    </xf>
    <xf numFmtId="43" fontId="8" fillId="0" borderId="2" xfId="1" applyNumberFormat="1" applyFont="1" applyFill="1" applyBorder="1" applyAlignment="1">
      <alignment horizontal="center" vertical="center" wrapText="1"/>
    </xf>
    <xf numFmtId="43" fontId="6" fillId="0" borderId="0" xfId="1" applyNumberFormat="1" applyFont="1" applyAlignment="1">
      <alignment horizontal="center"/>
    </xf>
    <xf numFmtId="0" fontId="47" fillId="0" borderId="2" xfId="0" applyFont="1" applyBorder="1" applyAlignment="1">
      <alignment vertical="center" wrapText="1"/>
    </xf>
    <xf numFmtId="171" fontId="11" fillId="2" borderId="2" xfId="1" applyNumberFormat="1" applyFont="1" applyFill="1" applyBorder="1" applyAlignment="1">
      <alignment horizontal="center" vertical="center" wrapText="1"/>
    </xf>
    <xf numFmtId="171" fontId="6" fillId="0" borderId="2" xfId="1" applyNumberFormat="1" applyFont="1" applyBorder="1" applyAlignment="1">
      <alignment horizontal="center"/>
    </xf>
    <xf numFmtId="171" fontId="46" fillId="0" borderId="2" xfId="1" applyNumberFormat="1" applyFont="1" applyBorder="1" applyAlignment="1">
      <alignment horizontal="center" vertical="center" wrapText="1"/>
    </xf>
    <xf numFmtId="171" fontId="43" fillId="0" borderId="2" xfId="1" applyNumberFormat="1" applyFont="1" applyBorder="1" applyAlignment="1">
      <alignment horizontal="center" vertical="center" wrapText="1"/>
    </xf>
    <xf numFmtId="171" fontId="45" fillId="0" borderId="2" xfId="1" applyNumberFormat="1" applyFont="1" applyBorder="1" applyAlignment="1">
      <alignment horizontal="center"/>
    </xf>
    <xf numFmtId="0" fontId="2" fillId="0" borderId="0" xfId="5" applyFont="1" applyFill="1" applyAlignment="1">
      <alignment horizontal="right"/>
    </xf>
    <xf numFmtId="0" fontId="5" fillId="0" borderId="0" xfId="2" applyFont="1" applyFill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26" fillId="0" borderId="7" xfId="0" applyFont="1" applyBorder="1" applyAlignment="1">
      <alignment vertical="center"/>
    </xf>
    <xf numFmtId="0" fontId="12" fillId="0" borderId="2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top" wrapText="1"/>
    </xf>
    <xf numFmtId="0" fontId="4" fillId="0" borderId="7" xfId="2" applyFont="1" applyFill="1" applyBorder="1" applyAlignment="1">
      <alignment horizontal="center" vertical="top" wrapText="1"/>
    </xf>
    <xf numFmtId="0" fontId="4" fillId="0" borderId="3" xfId="2" applyFont="1" applyFill="1" applyBorder="1" applyAlignment="1">
      <alignment horizontal="center" vertical="top" wrapText="1"/>
    </xf>
    <xf numFmtId="0" fontId="4" fillId="0" borderId="17" xfId="2" applyFont="1" applyFill="1" applyBorder="1" applyAlignment="1">
      <alignment horizontal="center" vertical="top" wrapText="1"/>
    </xf>
    <xf numFmtId="168" fontId="5" fillId="2" borderId="0" xfId="0" applyNumberFormat="1" applyFont="1" applyFill="1" applyAlignment="1">
      <alignment horizontal="center" vertical="center" wrapText="1"/>
    </xf>
    <xf numFmtId="164" fontId="8" fillId="2" borderId="0" xfId="5" applyNumberFormat="1" applyFont="1" applyFill="1" applyAlignment="1">
      <alignment horizontal="right"/>
    </xf>
    <xf numFmtId="49" fontId="11" fillId="2" borderId="4" xfId="0" applyNumberFormat="1" applyFont="1" applyFill="1" applyBorder="1" applyAlignment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textRotation="90" wrapText="1"/>
    </xf>
    <xf numFmtId="49" fontId="11" fillId="2" borderId="8" xfId="0" applyNumberFormat="1" applyFont="1" applyFill="1" applyBorder="1" applyAlignment="1">
      <alignment horizontal="center" vertical="center" textRotation="90" wrapText="1"/>
    </xf>
    <xf numFmtId="49" fontId="11" fillId="2" borderId="7" xfId="0" applyNumberFormat="1" applyFont="1" applyFill="1" applyBorder="1" applyAlignment="1">
      <alignment horizontal="center" vertical="center" textRotation="90" wrapText="1"/>
    </xf>
    <xf numFmtId="0" fontId="11" fillId="2" borderId="5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7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11" fillId="2" borderId="2" xfId="12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right" vertical="center" wrapText="1"/>
    </xf>
    <xf numFmtId="164" fontId="5" fillId="2" borderId="0" xfId="0" applyNumberFormat="1" applyFont="1" applyFill="1" applyAlignment="1">
      <alignment horizontal="center" vertical="top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textRotation="90" wrapText="1"/>
    </xf>
    <xf numFmtId="14" fontId="6" fillId="2" borderId="7" xfId="0" applyNumberFormat="1" applyFont="1" applyFill="1" applyBorder="1" applyAlignment="1">
      <alignment horizontal="center" vertical="center" textRotation="90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5" fontId="4" fillId="0" borderId="6" xfId="1" applyNumberFormat="1" applyFont="1" applyBorder="1" applyAlignment="1">
      <alignment horizontal="center" vertical="center" wrapText="1"/>
    </xf>
    <xf numFmtId="0" fontId="11" fillId="0" borderId="0" xfId="16" applyFont="1" applyFill="1" applyAlignment="1">
      <alignment horizontal="center" vertical="center" wrapText="1"/>
    </xf>
    <xf numFmtId="0" fontId="16" fillId="0" borderId="3" xfId="16" applyFont="1" applyFill="1" applyBorder="1" applyAlignment="1">
      <alignment horizontal="left" vertical="center" wrapText="1"/>
    </xf>
    <xf numFmtId="0" fontId="16" fillId="0" borderId="6" xfId="16" applyFont="1" applyFill="1" applyBorder="1" applyAlignment="1">
      <alignment horizontal="left" vertical="center" wrapText="1"/>
    </xf>
    <xf numFmtId="0" fontId="16" fillId="0" borderId="17" xfId="16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41" fillId="0" borderId="3" xfId="0" applyFont="1" applyFill="1" applyBorder="1" applyAlignment="1">
      <alignment horizontal="left" vertical="center" wrapText="1"/>
    </xf>
    <xf numFmtId="0" fontId="41" fillId="0" borderId="6" xfId="0" applyFont="1" applyFill="1" applyBorder="1" applyAlignment="1">
      <alignment horizontal="left" vertical="center" wrapText="1"/>
    </xf>
    <xf numFmtId="0" fontId="41" fillId="0" borderId="17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9" xfId="0" applyFont="1" applyBorder="1" applyAlignment="1">
      <alignment horizontal="left" vertical="center" wrapText="1"/>
    </xf>
    <xf numFmtId="0" fontId="40" fillId="0" borderId="10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left" vertical="center" wrapText="1"/>
    </xf>
    <xf numFmtId="0" fontId="40" fillId="0" borderId="14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28" xfId="0" applyFont="1" applyBorder="1" applyAlignment="1">
      <alignment vertical="center" wrapText="1"/>
    </xf>
    <xf numFmtId="0" fontId="6" fillId="0" borderId="23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3" xfId="0" applyFont="1" applyFill="1" applyBorder="1" applyAlignment="1">
      <alignment vertical="top"/>
    </xf>
    <xf numFmtId="0" fontId="6" fillId="0" borderId="17" xfId="0" applyFont="1" applyFill="1" applyBorder="1" applyAlignment="1">
      <alignment vertical="top"/>
    </xf>
    <xf numFmtId="0" fontId="6" fillId="0" borderId="3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2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32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4" fillId="0" borderId="5" xfId="0" quotePrefix="1" applyFont="1" applyFill="1" applyBorder="1" applyAlignment="1">
      <alignment horizontal="center" vertical="center" wrapText="1"/>
    </xf>
    <xf numFmtId="0" fontId="34" fillId="0" borderId="8" xfId="0" quotePrefix="1" applyFont="1" applyFill="1" applyBorder="1" applyAlignment="1">
      <alignment horizontal="center" vertical="center" wrapText="1"/>
    </xf>
    <xf numFmtId="0" fontId="34" fillId="0" borderId="7" xfId="0" quotePrefix="1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top" wrapText="1"/>
    </xf>
    <xf numFmtId="165" fontId="4" fillId="2" borderId="8" xfId="0" applyNumberFormat="1" applyFont="1" applyFill="1" applyBorder="1" applyAlignment="1">
      <alignment horizontal="center" vertical="top" wrapText="1"/>
    </xf>
    <xf numFmtId="165" fontId="4" fillId="2" borderId="7" xfId="0" applyNumberFormat="1" applyFont="1" applyFill="1" applyBorder="1" applyAlignment="1">
      <alignment horizontal="center" vertical="top" wrapText="1"/>
    </xf>
    <xf numFmtId="165" fontId="4" fillId="7" borderId="5" xfId="0" applyNumberFormat="1" applyFont="1" applyFill="1" applyBorder="1" applyAlignment="1">
      <alignment horizontal="center" vertical="center" wrapText="1"/>
    </xf>
    <xf numFmtId="165" fontId="4" fillId="7" borderId="8" xfId="0" applyNumberFormat="1" applyFont="1" applyFill="1" applyBorder="1" applyAlignment="1">
      <alignment horizontal="center" vertical="center" wrapText="1"/>
    </xf>
    <xf numFmtId="165" fontId="4" fillId="7" borderId="7" xfId="0" applyNumberFormat="1" applyFont="1" applyFill="1" applyBorder="1" applyAlignment="1">
      <alignment horizontal="center" vertical="center" wrapText="1"/>
    </xf>
    <xf numFmtId="0" fontId="11" fillId="0" borderId="0" xfId="16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43" fontId="11" fillId="0" borderId="2" xfId="1" applyNumberFormat="1" applyFont="1" applyFill="1" applyBorder="1" applyAlignment="1">
      <alignment horizontal="center" vertical="center" wrapText="1"/>
    </xf>
    <xf numFmtId="164" fontId="8" fillId="2" borderId="0" xfId="5" applyNumberFormat="1" applyFont="1" applyFill="1" applyAlignment="1">
      <alignment horizontal="center" wrapText="1"/>
    </xf>
  </cellXfs>
  <cellStyles count="18">
    <cellStyle name="Comma 2" xfId="9"/>
    <cellStyle name="Comma 2 2" xfId="14"/>
    <cellStyle name="Comma 3" xfId="10"/>
    <cellStyle name="Normal 2" xfId="2"/>
    <cellStyle name="Normal 3" xfId="15"/>
    <cellStyle name="Normal 4" xfId="6"/>
    <cellStyle name="Normal_2006plan" xfId="4"/>
    <cellStyle name="Normal_Shushan" xfId="16"/>
    <cellStyle name="Style 1" xfId="17"/>
    <cellStyle name="Нейтральный 2" xfId="11"/>
    <cellStyle name="Обычный" xfId="0" builtinId="0"/>
    <cellStyle name="Обычный 2" xfId="3"/>
    <cellStyle name="Обычный 3" xfId="5"/>
    <cellStyle name="Обычный 4" xfId="7"/>
    <cellStyle name="Обычный 5" xfId="12"/>
    <cellStyle name="Финансовый" xfId="1" builtinId="3"/>
    <cellStyle name="Финансовый 2" xfId="8"/>
    <cellStyle name="Финансовый 3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BreakPreview" topLeftCell="A16" zoomScale="93" zoomScaleNormal="100" zoomScaleSheetLayoutView="93" workbookViewId="0">
      <selection activeCell="D19" sqref="D19"/>
    </sheetView>
  </sheetViews>
  <sheetFormatPr defaultRowHeight="16.5" x14ac:dyDescent="0.3"/>
  <cols>
    <col min="1" max="2" width="7.28515625" style="24" customWidth="1"/>
    <col min="3" max="3" width="8.85546875" style="24" customWidth="1"/>
    <col min="4" max="4" width="42.85546875" style="25" customWidth="1"/>
    <col min="5" max="5" width="16.5703125" style="25" customWidth="1"/>
    <col min="6" max="6" width="22.85546875" style="24" customWidth="1"/>
    <col min="7" max="7" width="9.140625" style="24"/>
    <col min="8" max="8" width="11.7109375" style="24" bestFit="1" customWidth="1"/>
    <col min="9" max="257" width="9.140625" style="24"/>
    <col min="258" max="260" width="8.85546875" style="24" customWidth="1"/>
    <col min="261" max="261" width="39.42578125" style="24" customWidth="1"/>
    <col min="262" max="262" width="28.28515625" style="24" customWidth="1"/>
    <col min="263" max="263" width="9.140625" style="24"/>
    <col min="264" max="264" width="11.7109375" style="24" bestFit="1" customWidth="1"/>
    <col min="265" max="513" width="9.140625" style="24"/>
    <col min="514" max="516" width="8.85546875" style="24" customWidth="1"/>
    <col min="517" max="517" width="39.42578125" style="24" customWidth="1"/>
    <col min="518" max="518" width="28.28515625" style="24" customWidth="1"/>
    <col min="519" max="519" width="9.140625" style="24"/>
    <col min="520" max="520" width="11.7109375" style="24" bestFit="1" customWidth="1"/>
    <col min="521" max="769" width="9.140625" style="24"/>
    <col min="770" max="772" width="8.85546875" style="24" customWidth="1"/>
    <col min="773" max="773" width="39.42578125" style="24" customWidth="1"/>
    <col min="774" max="774" width="28.28515625" style="24" customWidth="1"/>
    <col min="775" max="775" width="9.140625" style="24"/>
    <col min="776" max="776" width="11.7109375" style="24" bestFit="1" customWidth="1"/>
    <col min="777" max="1025" width="9.140625" style="24"/>
    <col min="1026" max="1028" width="8.85546875" style="24" customWidth="1"/>
    <col min="1029" max="1029" width="39.42578125" style="24" customWidth="1"/>
    <col min="1030" max="1030" width="28.28515625" style="24" customWidth="1"/>
    <col min="1031" max="1031" width="9.140625" style="24"/>
    <col min="1032" max="1032" width="11.7109375" style="24" bestFit="1" customWidth="1"/>
    <col min="1033" max="1281" width="9.140625" style="24"/>
    <col min="1282" max="1284" width="8.85546875" style="24" customWidth="1"/>
    <col min="1285" max="1285" width="39.42578125" style="24" customWidth="1"/>
    <col min="1286" max="1286" width="28.28515625" style="24" customWidth="1"/>
    <col min="1287" max="1287" width="9.140625" style="24"/>
    <col min="1288" max="1288" width="11.7109375" style="24" bestFit="1" customWidth="1"/>
    <col min="1289" max="1537" width="9.140625" style="24"/>
    <col min="1538" max="1540" width="8.85546875" style="24" customWidth="1"/>
    <col min="1541" max="1541" width="39.42578125" style="24" customWidth="1"/>
    <col min="1542" max="1542" width="28.28515625" style="24" customWidth="1"/>
    <col min="1543" max="1543" width="9.140625" style="24"/>
    <col min="1544" max="1544" width="11.7109375" style="24" bestFit="1" customWidth="1"/>
    <col min="1545" max="1793" width="9.140625" style="24"/>
    <col min="1794" max="1796" width="8.85546875" style="24" customWidth="1"/>
    <col min="1797" max="1797" width="39.42578125" style="24" customWidth="1"/>
    <col min="1798" max="1798" width="28.28515625" style="24" customWidth="1"/>
    <col min="1799" max="1799" width="9.140625" style="24"/>
    <col min="1800" max="1800" width="11.7109375" style="24" bestFit="1" customWidth="1"/>
    <col min="1801" max="2049" width="9.140625" style="24"/>
    <col min="2050" max="2052" width="8.85546875" style="24" customWidth="1"/>
    <col min="2053" max="2053" width="39.42578125" style="24" customWidth="1"/>
    <col min="2054" max="2054" width="28.28515625" style="24" customWidth="1"/>
    <col min="2055" max="2055" width="9.140625" style="24"/>
    <col min="2056" max="2056" width="11.7109375" style="24" bestFit="1" customWidth="1"/>
    <col min="2057" max="2305" width="9.140625" style="24"/>
    <col min="2306" max="2308" width="8.85546875" style="24" customWidth="1"/>
    <col min="2309" max="2309" width="39.42578125" style="24" customWidth="1"/>
    <col min="2310" max="2310" width="28.28515625" style="24" customWidth="1"/>
    <col min="2311" max="2311" width="9.140625" style="24"/>
    <col min="2312" max="2312" width="11.7109375" style="24" bestFit="1" customWidth="1"/>
    <col min="2313" max="2561" width="9.140625" style="24"/>
    <col min="2562" max="2564" width="8.85546875" style="24" customWidth="1"/>
    <col min="2565" max="2565" width="39.42578125" style="24" customWidth="1"/>
    <col min="2566" max="2566" width="28.28515625" style="24" customWidth="1"/>
    <col min="2567" max="2567" width="9.140625" style="24"/>
    <col min="2568" max="2568" width="11.7109375" style="24" bestFit="1" customWidth="1"/>
    <col min="2569" max="2817" width="9.140625" style="24"/>
    <col min="2818" max="2820" width="8.85546875" style="24" customWidth="1"/>
    <col min="2821" max="2821" width="39.42578125" style="24" customWidth="1"/>
    <col min="2822" max="2822" width="28.28515625" style="24" customWidth="1"/>
    <col min="2823" max="2823" width="9.140625" style="24"/>
    <col min="2824" max="2824" width="11.7109375" style="24" bestFit="1" customWidth="1"/>
    <col min="2825" max="3073" width="9.140625" style="24"/>
    <col min="3074" max="3076" width="8.85546875" style="24" customWidth="1"/>
    <col min="3077" max="3077" width="39.42578125" style="24" customWidth="1"/>
    <col min="3078" max="3078" width="28.28515625" style="24" customWidth="1"/>
    <col min="3079" max="3079" width="9.140625" style="24"/>
    <col min="3080" max="3080" width="11.7109375" style="24" bestFit="1" customWidth="1"/>
    <col min="3081" max="3329" width="9.140625" style="24"/>
    <col min="3330" max="3332" width="8.85546875" style="24" customWidth="1"/>
    <col min="3333" max="3333" width="39.42578125" style="24" customWidth="1"/>
    <col min="3334" max="3334" width="28.28515625" style="24" customWidth="1"/>
    <col min="3335" max="3335" width="9.140625" style="24"/>
    <col min="3336" max="3336" width="11.7109375" style="24" bestFit="1" customWidth="1"/>
    <col min="3337" max="3585" width="9.140625" style="24"/>
    <col min="3586" max="3588" width="8.85546875" style="24" customWidth="1"/>
    <col min="3589" max="3589" width="39.42578125" style="24" customWidth="1"/>
    <col min="3590" max="3590" width="28.28515625" style="24" customWidth="1"/>
    <col min="3591" max="3591" width="9.140625" style="24"/>
    <col min="3592" max="3592" width="11.7109375" style="24" bestFit="1" customWidth="1"/>
    <col min="3593" max="3841" width="9.140625" style="24"/>
    <col min="3842" max="3844" width="8.85546875" style="24" customWidth="1"/>
    <col min="3845" max="3845" width="39.42578125" style="24" customWidth="1"/>
    <col min="3846" max="3846" width="28.28515625" style="24" customWidth="1"/>
    <col min="3847" max="3847" width="9.140625" style="24"/>
    <col min="3848" max="3848" width="11.7109375" style="24" bestFit="1" customWidth="1"/>
    <col min="3849" max="4097" width="9.140625" style="24"/>
    <col min="4098" max="4100" width="8.85546875" style="24" customWidth="1"/>
    <col min="4101" max="4101" width="39.42578125" style="24" customWidth="1"/>
    <col min="4102" max="4102" width="28.28515625" style="24" customWidth="1"/>
    <col min="4103" max="4103" width="9.140625" style="24"/>
    <col min="4104" max="4104" width="11.7109375" style="24" bestFit="1" customWidth="1"/>
    <col min="4105" max="4353" width="9.140625" style="24"/>
    <col min="4354" max="4356" width="8.85546875" style="24" customWidth="1"/>
    <col min="4357" max="4357" width="39.42578125" style="24" customWidth="1"/>
    <col min="4358" max="4358" width="28.28515625" style="24" customWidth="1"/>
    <col min="4359" max="4359" width="9.140625" style="24"/>
    <col min="4360" max="4360" width="11.7109375" style="24" bestFit="1" customWidth="1"/>
    <col min="4361" max="4609" width="9.140625" style="24"/>
    <col min="4610" max="4612" width="8.85546875" style="24" customWidth="1"/>
    <col min="4613" max="4613" width="39.42578125" style="24" customWidth="1"/>
    <col min="4614" max="4614" width="28.28515625" style="24" customWidth="1"/>
    <col min="4615" max="4615" width="9.140625" style="24"/>
    <col min="4616" max="4616" width="11.7109375" style="24" bestFit="1" customWidth="1"/>
    <col min="4617" max="4865" width="9.140625" style="24"/>
    <col min="4866" max="4868" width="8.85546875" style="24" customWidth="1"/>
    <col min="4869" max="4869" width="39.42578125" style="24" customWidth="1"/>
    <col min="4870" max="4870" width="28.28515625" style="24" customWidth="1"/>
    <col min="4871" max="4871" width="9.140625" style="24"/>
    <col min="4872" max="4872" width="11.7109375" style="24" bestFit="1" customWidth="1"/>
    <col min="4873" max="5121" width="9.140625" style="24"/>
    <col min="5122" max="5124" width="8.85546875" style="24" customWidth="1"/>
    <col min="5125" max="5125" width="39.42578125" style="24" customWidth="1"/>
    <col min="5126" max="5126" width="28.28515625" style="24" customWidth="1"/>
    <col min="5127" max="5127" width="9.140625" style="24"/>
    <col min="5128" max="5128" width="11.7109375" style="24" bestFit="1" customWidth="1"/>
    <col min="5129" max="5377" width="9.140625" style="24"/>
    <col min="5378" max="5380" width="8.85546875" style="24" customWidth="1"/>
    <col min="5381" max="5381" width="39.42578125" style="24" customWidth="1"/>
    <col min="5382" max="5382" width="28.28515625" style="24" customWidth="1"/>
    <col min="5383" max="5383" width="9.140625" style="24"/>
    <col min="5384" max="5384" width="11.7109375" style="24" bestFit="1" customWidth="1"/>
    <col min="5385" max="5633" width="9.140625" style="24"/>
    <col min="5634" max="5636" width="8.85546875" style="24" customWidth="1"/>
    <col min="5637" max="5637" width="39.42578125" style="24" customWidth="1"/>
    <col min="5638" max="5638" width="28.28515625" style="24" customWidth="1"/>
    <col min="5639" max="5639" width="9.140625" style="24"/>
    <col min="5640" max="5640" width="11.7109375" style="24" bestFit="1" customWidth="1"/>
    <col min="5641" max="5889" width="9.140625" style="24"/>
    <col min="5890" max="5892" width="8.85546875" style="24" customWidth="1"/>
    <col min="5893" max="5893" width="39.42578125" style="24" customWidth="1"/>
    <col min="5894" max="5894" width="28.28515625" style="24" customWidth="1"/>
    <col min="5895" max="5895" width="9.140625" style="24"/>
    <col min="5896" max="5896" width="11.7109375" style="24" bestFit="1" customWidth="1"/>
    <col min="5897" max="6145" width="9.140625" style="24"/>
    <col min="6146" max="6148" width="8.85546875" style="24" customWidth="1"/>
    <col min="6149" max="6149" width="39.42578125" style="24" customWidth="1"/>
    <col min="6150" max="6150" width="28.28515625" style="24" customWidth="1"/>
    <col min="6151" max="6151" width="9.140625" style="24"/>
    <col min="6152" max="6152" width="11.7109375" style="24" bestFit="1" customWidth="1"/>
    <col min="6153" max="6401" width="9.140625" style="24"/>
    <col min="6402" max="6404" width="8.85546875" style="24" customWidth="1"/>
    <col min="6405" max="6405" width="39.42578125" style="24" customWidth="1"/>
    <col min="6406" max="6406" width="28.28515625" style="24" customWidth="1"/>
    <col min="6407" max="6407" width="9.140625" style="24"/>
    <col min="6408" max="6408" width="11.7109375" style="24" bestFit="1" customWidth="1"/>
    <col min="6409" max="6657" width="9.140625" style="24"/>
    <col min="6658" max="6660" width="8.85546875" style="24" customWidth="1"/>
    <col min="6661" max="6661" width="39.42578125" style="24" customWidth="1"/>
    <col min="6662" max="6662" width="28.28515625" style="24" customWidth="1"/>
    <col min="6663" max="6663" width="9.140625" style="24"/>
    <col min="6664" max="6664" width="11.7109375" style="24" bestFit="1" customWidth="1"/>
    <col min="6665" max="6913" width="9.140625" style="24"/>
    <col min="6914" max="6916" width="8.85546875" style="24" customWidth="1"/>
    <col min="6917" max="6917" width="39.42578125" style="24" customWidth="1"/>
    <col min="6918" max="6918" width="28.28515625" style="24" customWidth="1"/>
    <col min="6919" max="6919" width="9.140625" style="24"/>
    <col min="6920" max="6920" width="11.7109375" style="24" bestFit="1" customWidth="1"/>
    <col min="6921" max="7169" width="9.140625" style="24"/>
    <col min="7170" max="7172" width="8.85546875" style="24" customWidth="1"/>
    <col min="7173" max="7173" width="39.42578125" style="24" customWidth="1"/>
    <col min="7174" max="7174" width="28.28515625" style="24" customWidth="1"/>
    <col min="7175" max="7175" width="9.140625" style="24"/>
    <col min="7176" max="7176" width="11.7109375" style="24" bestFit="1" customWidth="1"/>
    <col min="7177" max="7425" width="9.140625" style="24"/>
    <col min="7426" max="7428" width="8.85546875" style="24" customWidth="1"/>
    <col min="7429" max="7429" width="39.42578125" style="24" customWidth="1"/>
    <col min="7430" max="7430" width="28.28515625" style="24" customWidth="1"/>
    <col min="7431" max="7431" width="9.140625" style="24"/>
    <col min="7432" max="7432" width="11.7109375" style="24" bestFit="1" customWidth="1"/>
    <col min="7433" max="7681" width="9.140625" style="24"/>
    <col min="7682" max="7684" width="8.85546875" style="24" customWidth="1"/>
    <col min="7685" max="7685" width="39.42578125" style="24" customWidth="1"/>
    <col min="7686" max="7686" width="28.28515625" style="24" customWidth="1"/>
    <col min="7687" max="7687" width="9.140625" style="24"/>
    <col min="7688" max="7688" width="11.7109375" style="24" bestFit="1" customWidth="1"/>
    <col min="7689" max="7937" width="9.140625" style="24"/>
    <col min="7938" max="7940" width="8.85546875" style="24" customWidth="1"/>
    <col min="7941" max="7941" width="39.42578125" style="24" customWidth="1"/>
    <col min="7942" max="7942" width="28.28515625" style="24" customWidth="1"/>
    <col min="7943" max="7943" width="9.140625" style="24"/>
    <col min="7944" max="7944" width="11.7109375" style="24" bestFit="1" customWidth="1"/>
    <col min="7945" max="8193" width="9.140625" style="24"/>
    <col min="8194" max="8196" width="8.85546875" style="24" customWidth="1"/>
    <col min="8197" max="8197" width="39.42578125" style="24" customWidth="1"/>
    <col min="8198" max="8198" width="28.28515625" style="24" customWidth="1"/>
    <col min="8199" max="8199" width="9.140625" style="24"/>
    <col min="8200" max="8200" width="11.7109375" style="24" bestFit="1" customWidth="1"/>
    <col min="8201" max="8449" width="9.140625" style="24"/>
    <col min="8450" max="8452" width="8.85546875" style="24" customWidth="1"/>
    <col min="8453" max="8453" width="39.42578125" style="24" customWidth="1"/>
    <col min="8454" max="8454" width="28.28515625" style="24" customWidth="1"/>
    <col min="8455" max="8455" width="9.140625" style="24"/>
    <col min="8456" max="8456" width="11.7109375" style="24" bestFit="1" customWidth="1"/>
    <col min="8457" max="8705" width="9.140625" style="24"/>
    <col min="8706" max="8708" width="8.85546875" style="24" customWidth="1"/>
    <col min="8709" max="8709" width="39.42578125" style="24" customWidth="1"/>
    <col min="8710" max="8710" width="28.28515625" style="24" customWidth="1"/>
    <col min="8711" max="8711" width="9.140625" style="24"/>
    <col min="8712" max="8712" width="11.7109375" style="24" bestFit="1" customWidth="1"/>
    <col min="8713" max="8961" width="9.140625" style="24"/>
    <col min="8962" max="8964" width="8.85546875" style="24" customWidth="1"/>
    <col min="8965" max="8965" width="39.42578125" style="24" customWidth="1"/>
    <col min="8966" max="8966" width="28.28515625" style="24" customWidth="1"/>
    <col min="8967" max="8967" width="9.140625" style="24"/>
    <col min="8968" max="8968" width="11.7109375" style="24" bestFit="1" customWidth="1"/>
    <col min="8969" max="9217" width="9.140625" style="24"/>
    <col min="9218" max="9220" width="8.85546875" style="24" customWidth="1"/>
    <col min="9221" max="9221" width="39.42578125" style="24" customWidth="1"/>
    <col min="9222" max="9222" width="28.28515625" style="24" customWidth="1"/>
    <col min="9223" max="9223" width="9.140625" style="24"/>
    <col min="9224" max="9224" width="11.7109375" style="24" bestFit="1" customWidth="1"/>
    <col min="9225" max="9473" width="9.140625" style="24"/>
    <col min="9474" max="9476" width="8.85546875" style="24" customWidth="1"/>
    <col min="9477" max="9477" width="39.42578125" style="24" customWidth="1"/>
    <col min="9478" max="9478" width="28.28515625" style="24" customWidth="1"/>
    <col min="9479" max="9479" width="9.140625" style="24"/>
    <col min="9480" max="9480" width="11.7109375" style="24" bestFit="1" customWidth="1"/>
    <col min="9481" max="9729" width="9.140625" style="24"/>
    <col min="9730" max="9732" width="8.85546875" style="24" customWidth="1"/>
    <col min="9733" max="9733" width="39.42578125" style="24" customWidth="1"/>
    <col min="9734" max="9734" width="28.28515625" style="24" customWidth="1"/>
    <col min="9735" max="9735" width="9.140625" style="24"/>
    <col min="9736" max="9736" width="11.7109375" style="24" bestFit="1" customWidth="1"/>
    <col min="9737" max="9985" width="9.140625" style="24"/>
    <col min="9986" max="9988" width="8.85546875" style="24" customWidth="1"/>
    <col min="9989" max="9989" width="39.42578125" style="24" customWidth="1"/>
    <col min="9990" max="9990" width="28.28515625" style="24" customWidth="1"/>
    <col min="9991" max="9991" width="9.140625" style="24"/>
    <col min="9992" max="9992" width="11.7109375" style="24" bestFit="1" customWidth="1"/>
    <col min="9993" max="10241" width="9.140625" style="24"/>
    <col min="10242" max="10244" width="8.85546875" style="24" customWidth="1"/>
    <col min="10245" max="10245" width="39.42578125" style="24" customWidth="1"/>
    <col min="10246" max="10246" width="28.28515625" style="24" customWidth="1"/>
    <col min="10247" max="10247" width="9.140625" style="24"/>
    <col min="10248" max="10248" width="11.7109375" style="24" bestFit="1" customWidth="1"/>
    <col min="10249" max="10497" width="9.140625" style="24"/>
    <col min="10498" max="10500" width="8.85546875" style="24" customWidth="1"/>
    <col min="10501" max="10501" width="39.42578125" style="24" customWidth="1"/>
    <col min="10502" max="10502" width="28.28515625" style="24" customWidth="1"/>
    <col min="10503" max="10503" width="9.140625" style="24"/>
    <col min="10504" max="10504" width="11.7109375" style="24" bestFit="1" customWidth="1"/>
    <col min="10505" max="10753" width="9.140625" style="24"/>
    <col min="10754" max="10756" width="8.85546875" style="24" customWidth="1"/>
    <col min="10757" max="10757" width="39.42578125" style="24" customWidth="1"/>
    <col min="10758" max="10758" width="28.28515625" style="24" customWidth="1"/>
    <col min="10759" max="10759" width="9.140625" style="24"/>
    <col min="10760" max="10760" width="11.7109375" style="24" bestFit="1" customWidth="1"/>
    <col min="10761" max="11009" width="9.140625" style="24"/>
    <col min="11010" max="11012" width="8.85546875" style="24" customWidth="1"/>
    <col min="11013" max="11013" width="39.42578125" style="24" customWidth="1"/>
    <col min="11014" max="11014" width="28.28515625" style="24" customWidth="1"/>
    <col min="11015" max="11015" width="9.140625" style="24"/>
    <col min="11016" max="11016" width="11.7109375" style="24" bestFit="1" customWidth="1"/>
    <col min="11017" max="11265" width="9.140625" style="24"/>
    <col min="11266" max="11268" width="8.85546875" style="24" customWidth="1"/>
    <col min="11269" max="11269" width="39.42578125" style="24" customWidth="1"/>
    <col min="11270" max="11270" width="28.28515625" style="24" customWidth="1"/>
    <col min="11271" max="11271" width="9.140625" style="24"/>
    <col min="11272" max="11272" width="11.7109375" style="24" bestFit="1" customWidth="1"/>
    <col min="11273" max="11521" width="9.140625" style="24"/>
    <col min="11522" max="11524" width="8.85546875" style="24" customWidth="1"/>
    <col min="11525" max="11525" width="39.42578125" style="24" customWidth="1"/>
    <col min="11526" max="11526" width="28.28515625" style="24" customWidth="1"/>
    <col min="11527" max="11527" width="9.140625" style="24"/>
    <col min="11528" max="11528" width="11.7109375" style="24" bestFit="1" customWidth="1"/>
    <col min="11529" max="11777" width="9.140625" style="24"/>
    <col min="11778" max="11780" width="8.85546875" style="24" customWidth="1"/>
    <col min="11781" max="11781" width="39.42578125" style="24" customWidth="1"/>
    <col min="11782" max="11782" width="28.28515625" style="24" customWidth="1"/>
    <col min="11783" max="11783" width="9.140625" style="24"/>
    <col min="11784" max="11784" width="11.7109375" style="24" bestFit="1" customWidth="1"/>
    <col min="11785" max="12033" width="9.140625" style="24"/>
    <col min="12034" max="12036" width="8.85546875" style="24" customWidth="1"/>
    <col min="12037" max="12037" width="39.42578125" style="24" customWidth="1"/>
    <col min="12038" max="12038" width="28.28515625" style="24" customWidth="1"/>
    <col min="12039" max="12039" width="9.140625" style="24"/>
    <col min="12040" max="12040" width="11.7109375" style="24" bestFit="1" customWidth="1"/>
    <col min="12041" max="12289" width="9.140625" style="24"/>
    <col min="12290" max="12292" width="8.85546875" style="24" customWidth="1"/>
    <col min="12293" max="12293" width="39.42578125" style="24" customWidth="1"/>
    <col min="12294" max="12294" width="28.28515625" style="24" customWidth="1"/>
    <col min="12295" max="12295" width="9.140625" style="24"/>
    <col min="12296" max="12296" width="11.7109375" style="24" bestFit="1" customWidth="1"/>
    <col min="12297" max="12545" width="9.140625" style="24"/>
    <col min="12546" max="12548" width="8.85546875" style="24" customWidth="1"/>
    <col min="12549" max="12549" width="39.42578125" style="24" customWidth="1"/>
    <col min="12550" max="12550" width="28.28515625" style="24" customWidth="1"/>
    <col min="12551" max="12551" width="9.140625" style="24"/>
    <col min="12552" max="12552" width="11.7109375" style="24" bestFit="1" customWidth="1"/>
    <col min="12553" max="12801" width="9.140625" style="24"/>
    <col min="12802" max="12804" width="8.85546875" style="24" customWidth="1"/>
    <col min="12805" max="12805" width="39.42578125" style="24" customWidth="1"/>
    <col min="12806" max="12806" width="28.28515625" style="24" customWidth="1"/>
    <col min="12807" max="12807" width="9.140625" style="24"/>
    <col min="12808" max="12808" width="11.7109375" style="24" bestFit="1" customWidth="1"/>
    <col min="12809" max="13057" width="9.140625" style="24"/>
    <col min="13058" max="13060" width="8.85546875" style="24" customWidth="1"/>
    <col min="13061" max="13061" width="39.42578125" style="24" customWidth="1"/>
    <col min="13062" max="13062" width="28.28515625" style="24" customWidth="1"/>
    <col min="13063" max="13063" width="9.140625" style="24"/>
    <col min="13064" max="13064" width="11.7109375" style="24" bestFit="1" customWidth="1"/>
    <col min="13065" max="13313" width="9.140625" style="24"/>
    <col min="13314" max="13316" width="8.85546875" style="24" customWidth="1"/>
    <col min="13317" max="13317" width="39.42578125" style="24" customWidth="1"/>
    <col min="13318" max="13318" width="28.28515625" style="24" customWidth="1"/>
    <col min="13319" max="13319" width="9.140625" style="24"/>
    <col min="13320" max="13320" width="11.7109375" style="24" bestFit="1" customWidth="1"/>
    <col min="13321" max="13569" width="9.140625" style="24"/>
    <col min="13570" max="13572" width="8.85546875" style="24" customWidth="1"/>
    <col min="13573" max="13573" width="39.42578125" style="24" customWidth="1"/>
    <col min="13574" max="13574" width="28.28515625" style="24" customWidth="1"/>
    <col min="13575" max="13575" width="9.140625" style="24"/>
    <col min="13576" max="13576" width="11.7109375" style="24" bestFit="1" customWidth="1"/>
    <col min="13577" max="13825" width="9.140625" style="24"/>
    <col min="13826" max="13828" width="8.85546875" style="24" customWidth="1"/>
    <col min="13829" max="13829" width="39.42578125" style="24" customWidth="1"/>
    <col min="13830" max="13830" width="28.28515625" style="24" customWidth="1"/>
    <col min="13831" max="13831" width="9.140625" style="24"/>
    <col min="13832" max="13832" width="11.7109375" style="24" bestFit="1" customWidth="1"/>
    <col min="13833" max="14081" width="9.140625" style="24"/>
    <col min="14082" max="14084" width="8.85546875" style="24" customWidth="1"/>
    <col min="14085" max="14085" width="39.42578125" style="24" customWidth="1"/>
    <col min="14086" max="14086" width="28.28515625" style="24" customWidth="1"/>
    <col min="14087" max="14087" width="9.140625" style="24"/>
    <col min="14088" max="14088" width="11.7109375" style="24" bestFit="1" customWidth="1"/>
    <col min="14089" max="14337" width="9.140625" style="24"/>
    <col min="14338" max="14340" width="8.85546875" style="24" customWidth="1"/>
    <col min="14341" max="14341" width="39.42578125" style="24" customWidth="1"/>
    <col min="14342" max="14342" width="28.28515625" style="24" customWidth="1"/>
    <col min="14343" max="14343" width="9.140625" style="24"/>
    <col min="14344" max="14344" width="11.7109375" style="24" bestFit="1" customWidth="1"/>
    <col min="14345" max="14593" width="9.140625" style="24"/>
    <col min="14594" max="14596" width="8.85546875" style="24" customWidth="1"/>
    <col min="14597" max="14597" width="39.42578125" style="24" customWidth="1"/>
    <col min="14598" max="14598" width="28.28515625" style="24" customWidth="1"/>
    <col min="14599" max="14599" width="9.140625" style="24"/>
    <col min="14600" max="14600" width="11.7109375" style="24" bestFit="1" customWidth="1"/>
    <col min="14601" max="14849" width="9.140625" style="24"/>
    <col min="14850" max="14852" width="8.85546875" style="24" customWidth="1"/>
    <col min="14853" max="14853" width="39.42578125" style="24" customWidth="1"/>
    <col min="14854" max="14854" width="28.28515625" style="24" customWidth="1"/>
    <col min="14855" max="14855" width="9.140625" style="24"/>
    <col min="14856" max="14856" width="11.7109375" style="24" bestFit="1" customWidth="1"/>
    <col min="14857" max="15105" width="9.140625" style="24"/>
    <col min="15106" max="15108" width="8.85546875" style="24" customWidth="1"/>
    <col min="15109" max="15109" width="39.42578125" style="24" customWidth="1"/>
    <col min="15110" max="15110" width="28.28515625" style="24" customWidth="1"/>
    <col min="15111" max="15111" width="9.140625" style="24"/>
    <col min="15112" max="15112" width="11.7109375" style="24" bestFit="1" customWidth="1"/>
    <col min="15113" max="15361" width="9.140625" style="24"/>
    <col min="15362" max="15364" width="8.85546875" style="24" customWidth="1"/>
    <col min="15365" max="15365" width="39.42578125" style="24" customWidth="1"/>
    <col min="15366" max="15366" width="28.28515625" style="24" customWidth="1"/>
    <col min="15367" max="15367" width="9.140625" style="24"/>
    <col min="15368" max="15368" width="11.7109375" style="24" bestFit="1" customWidth="1"/>
    <col min="15369" max="15617" width="9.140625" style="24"/>
    <col min="15618" max="15620" width="8.85546875" style="24" customWidth="1"/>
    <col min="15621" max="15621" width="39.42578125" style="24" customWidth="1"/>
    <col min="15622" max="15622" width="28.28515625" style="24" customWidth="1"/>
    <col min="15623" max="15623" width="9.140625" style="24"/>
    <col min="15624" max="15624" width="11.7109375" style="24" bestFit="1" customWidth="1"/>
    <col min="15625" max="15873" width="9.140625" style="24"/>
    <col min="15874" max="15876" width="8.85546875" style="24" customWidth="1"/>
    <col min="15877" max="15877" width="39.42578125" style="24" customWidth="1"/>
    <col min="15878" max="15878" width="28.28515625" style="24" customWidth="1"/>
    <col min="15879" max="15879" width="9.140625" style="24"/>
    <col min="15880" max="15880" width="11.7109375" style="24" bestFit="1" customWidth="1"/>
    <col min="15881" max="16129" width="9.140625" style="24"/>
    <col min="16130" max="16132" width="8.85546875" style="24" customWidth="1"/>
    <col min="16133" max="16133" width="39.42578125" style="24" customWidth="1"/>
    <col min="16134" max="16134" width="28.28515625" style="24" customWidth="1"/>
    <col min="16135" max="16135" width="9.140625" style="24"/>
    <col min="16136" max="16136" width="11.7109375" style="24" bestFit="1" customWidth="1"/>
    <col min="16137" max="16384" width="9.140625" style="24"/>
  </cols>
  <sheetData>
    <row r="1" spans="1:6" s="23" customFormat="1" ht="15" customHeight="1" x14ac:dyDescent="0.25">
      <c r="D1" s="185" t="s">
        <v>85</v>
      </c>
      <c r="E1" s="185"/>
      <c r="F1" s="185"/>
    </row>
    <row r="2" spans="1:6" s="23" customFormat="1" ht="15" customHeight="1" x14ac:dyDescent="0.25">
      <c r="D2" s="185" t="s">
        <v>66</v>
      </c>
      <c r="E2" s="185"/>
      <c r="F2" s="185"/>
    </row>
    <row r="3" spans="1:6" s="23" customFormat="1" ht="15" customHeight="1" x14ac:dyDescent="0.25">
      <c r="D3" s="185" t="s">
        <v>50</v>
      </c>
      <c r="E3" s="185"/>
      <c r="F3" s="185"/>
    </row>
    <row r="4" spans="1:6" ht="65.25" customHeight="1" x14ac:dyDescent="0.3">
      <c r="A4" s="186" t="s">
        <v>151</v>
      </c>
      <c r="B4" s="186"/>
      <c r="C4" s="186"/>
      <c r="D4" s="186"/>
      <c r="E4" s="186"/>
      <c r="F4" s="186"/>
    </row>
    <row r="5" spans="1:6" ht="14.45" customHeight="1" x14ac:dyDescent="0.3">
      <c r="F5" s="26" t="s">
        <v>52</v>
      </c>
    </row>
    <row r="6" spans="1:6" ht="69" customHeight="1" x14ac:dyDescent="0.3">
      <c r="A6" s="187" t="s">
        <v>86</v>
      </c>
      <c r="B6" s="189" t="s">
        <v>87</v>
      </c>
      <c r="C6" s="189" t="s">
        <v>4</v>
      </c>
      <c r="D6" s="190" t="s">
        <v>88</v>
      </c>
      <c r="E6" s="192" t="s">
        <v>6</v>
      </c>
      <c r="F6" s="193"/>
    </row>
    <row r="7" spans="1:6" ht="72.75" customHeight="1" x14ac:dyDescent="0.3">
      <c r="A7" s="188"/>
      <c r="B7" s="189"/>
      <c r="C7" s="189"/>
      <c r="D7" s="191"/>
      <c r="E7" s="5" t="s">
        <v>15</v>
      </c>
      <c r="F7" s="4" t="s">
        <v>7</v>
      </c>
    </row>
    <row r="8" spans="1:6" x14ac:dyDescent="0.3">
      <c r="A8" s="27"/>
      <c r="B8" s="27"/>
      <c r="C8" s="27"/>
      <c r="D8" s="40" t="s">
        <v>89</v>
      </c>
      <c r="E8" s="48">
        <f>SUM(E10+E24)</f>
        <v>0</v>
      </c>
      <c r="F8" s="48">
        <f>SUM(F10+F24)</f>
        <v>0</v>
      </c>
    </row>
    <row r="9" spans="1:6" s="16" customFormat="1" ht="17.25" x14ac:dyDescent="0.3">
      <c r="A9" s="28"/>
      <c r="B9" s="28"/>
      <c r="C9" s="28"/>
      <c r="D9" s="42" t="s">
        <v>8</v>
      </c>
      <c r="E9" s="44"/>
      <c r="F9" s="45"/>
    </row>
    <row r="10" spans="1:6" s="16" customFormat="1" ht="21.75" customHeight="1" x14ac:dyDescent="0.25">
      <c r="A10" s="29" t="s">
        <v>10</v>
      </c>
      <c r="B10" s="29"/>
      <c r="C10" s="29"/>
      <c r="D10" s="41" t="s">
        <v>90</v>
      </c>
      <c r="E10" s="48">
        <f t="shared" ref="E10:F10" si="0">SUM(E12)</f>
        <v>-1346568.1</v>
      </c>
      <c r="F10" s="48">
        <f t="shared" si="0"/>
        <v>-1346568.1</v>
      </c>
    </row>
    <row r="11" spans="1:6" s="16" customFormat="1" x14ac:dyDescent="0.25">
      <c r="A11" s="29"/>
      <c r="B11" s="29"/>
      <c r="C11" s="29"/>
      <c r="D11" s="30" t="s">
        <v>8</v>
      </c>
      <c r="E11" s="48"/>
      <c r="F11" s="48"/>
    </row>
    <row r="12" spans="1:6" s="16" customFormat="1" x14ac:dyDescent="0.25">
      <c r="A12" s="29"/>
      <c r="B12" s="29" t="s">
        <v>11</v>
      </c>
      <c r="C12" s="29"/>
      <c r="D12" s="31" t="s">
        <v>91</v>
      </c>
      <c r="E12" s="49">
        <f t="shared" ref="E12:F12" si="1">SUM(E14)</f>
        <v>-1346568.1</v>
      </c>
      <c r="F12" s="49">
        <f t="shared" si="1"/>
        <v>-1346568.1</v>
      </c>
    </row>
    <row r="13" spans="1:6" s="16" customFormat="1" x14ac:dyDescent="0.3">
      <c r="A13" s="29"/>
      <c r="B13" s="29"/>
      <c r="C13" s="29"/>
      <c r="D13" s="30" t="s">
        <v>8</v>
      </c>
      <c r="E13" s="46"/>
      <c r="F13" s="47"/>
    </row>
    <row r="14" spans="1:6" s="16" customFormat="1" x14ac:dyDescent="0.25">
      <c r="A14" s="29"/>
      <c r="B14" s="29"/>
      <c r="C14" s="29" t="s">
        <v>12</v>
      </c>
      <c r="D14" s="31" t="s">
        <v>92</v>
      </c>
      <c r="E14" s="49">
        <f>SUM(E16+E20)</f>
        <v>-1346568.1</v>
      </c>
      <c r="F14" s="49">
        <f>SUM(F16+F20)</f>
        <v>-1346568.1</v>
      </c>
    </row>
    <row r="15" spans="1:6" s="16" customFormat="1" x14ac:dyDescent="0.25">
      <c r="A15" s="29"/>
      <c r="B15" s="29"/>
      <c r="C15" s="29"/>
      <c r="D15" s="30" t="s">
        <v>8</v>
      </c>
      <c r="E15" s="48"/>
      <c r="F15" s="48"/>
    </row>
    <row r="16" spans="1:6" s="34" customFormat="1" ht="34.5" customHeight="1" x14ac:dyDescent="0.3">
      <c r="A16" s="32"/>
      <c r="B16" s="32"/>
      <c r="C16" s="32"/>
      <c r="D16" s="33" t="s">
        <v>93</v>
      </c>
      <c r="E16" s="48">
        <f>SUM(E18)</f>
        <v>-1298020.9000000001</v>
      </c>
      <c r="F16" s="48">
        <f>SUM(F18)</f>
        <v>-1298020.9000000001</v>
      </c>
    </row>
    <row r="17" spans="1:8" s="34" customFormat="1" x14ac:dyDescent="0.3">
      <c r="A17" s="35"/>
      <c r="B17" s="35"/>
      <c r="C17" s="35"/>
      <c r="D17" s="38" t="s">
        <v>94</v>
      </c>
      <c r="E17" s="43"/>
      <c r="F17" s="43"/>
    </row>
    <row r="18" spans="1:8" s="34" customFormat="1" ht="60" customHeight="1" x14ac:dyDescent="0.3">
      <c r="A18" s="35"/>
      <c r="B18" s="35"/>
      <c r="C18" s="35"/>
      <c r="D18" s="39" t="s">
        <v>95</v>
      </c>
      <c r="E18" s="49">
        <f>SUM(E19:E19)</f>
        <v>-1298020.9000000001</v>
      </c>
      <c r="F18" s="49">
        <f>SUM(F19:F19)</f>
        <v>-1298020.9000000001</v>
      </c>
    </row>
    <row r="19" spans="1:8" s="34" customFormat="1" ht="33" x14ac:dyDescent="0.3">
      <c r="A19" s="35"/>
      <c r="B19" s="35"/>
      <c r="C19" s="35"/>
      <c r="D19" s="39" t="s">
        <v>67</v>
      </c>
      <c r="E19" s="49">
        <v>-1298020.9000000001</v>
      </c>
      <c r="F19" s="49">
        <v>-1298020.9000000001</v>
      </c>
    </row>
    <row r="20" spans="1:8" ht="33" x14ac:dyDescent="0.3">
      <c r="A20" s="36"/>
      <c r="B20" s="36"/>
      <c r="C20" s="36"/>
      <c r="D20" s="33" t="s">
        <v>96</v>
      </c>
      <c r="E20" s="48">
        <f t="shared" ref="E20:F20" si="2">SUM(E22)</f>
        <v>-48547.199999999997</v>
      </c>
      <c r="F20" s="48">
        <f t="shared" si="2"/>
        <v>-48547.199999999997</v>
      </c>
      <c r="H20" s="37"/>
    </row>
    <row r="21" spans="1:8" x14ac:dyDescent="0.3">
      <c r="A21" s="36"/>
      <c r="B21" s="36"/>
      <c r="C21" s="36"/>
      <c r="D21" s="38" t="s">
        <v>94</v>
      </c>
      <c r="E21" s="48"/>
      <c r="F21" s="48"/>
    </row>
    <row r="22" spans="1:8" ht="53.25" customHeight="1" x14ac:dyDescent="0.3">
      <c r="A22" s="36"/>
      <c r="B22" s="36"/>
      <c r="C22" s="36"/>
      <c r="D22" s="39" t="s">
        <v>95</v>
      </c>
      <c r="E22" s="48">
        <f>SUM(E23:E23)</f>
        <v>-48547.199999999997</v>
      </c>
      <c r="F22" s="48">
        <f>SUM(F23:F23)</f>
        <v>-48547.199999999997</v>
      </c>
    </row>
    <row r="23" spans="1:8" ht="33" x14ac:dyDescent="0.3">
      <c r="A23" s="36"/>
      <c r="B23" s="36"/>
      <c r="C23" s="36"/>
      <c r="D23" s="39" t="s">
        <v>67</v>
      </c>
      <c r="E23" s="49">
        <v>-48547.199999999997</v>
      </c>
      <c r="F23" s="49">
        <v>-48547.199999999997</v>
      </c>
    </row>
    <row r="24" spans="1:8" ht="33" x14ac:dyDescent="0.3">
      <c r="A24" s="106">
        <v>11</v>
      </c>
      <c r="B24" s="106"/>
      <c r="C24" s="106"/>
      <c r="D24" s="107" t="s">
        <v>155</v>
      </c>
      <c r="E24" s="108">
        <f t="shared" ref="E24:F24" si="3">SUM(E26)</f>
        <v>1346568.1</v>
      </c>
      <c r="F24" s="108">
        <f t="shared" si="3"/>
        <v>1346568.1</v>
      </c>
    </row>
    <row r="25" spans="1:8" x14ac:dyDescent="0.3">
      <c r="A25" s="106"/>
      <c r="B25" s="106"/>
      <c r="C25" s="106"/>
      <c r="D25" s="106" t="s">
        <v>8</v>
      </c>
      <c r="E25" s="109"/>
      <c r="F25" s="109"/>
    </row>
    <row r="26" spans="1:8" ht="33" x14ac:dyDescent="0.3">
      <c r="A26" s="106"/>
      <c r="B26" s="29" t="s">
        <v>12</v>
      </c>
      <c r="C26" s="106"/>
      <c r="D26" s="110" t="s">
        <v>156</v>
      </c>
      <c r="E26" s="109">
        <f t="shared" ref="E26:F26" si="4">SUM(E28)</f>
        <v>1346568.1</v>
      </c>
      <c r="F26" s="109">
        <f t="shared" si="4"/>
        <v>1346568.1</v>
      </c>
    </row>
    <row r="27" spans="1:8" x14ac:dyDescent="0.3">
      <c r="A27" s="106"/>
      <c r="B27" s="106"/>
      <c r="C27" s="106"/>
      <c r="D27" s="106" t="s">
        <v>8</v>
      </c>
      <c r="E27" s="109"/>
      <c r="F27" s="109"/>
    </row>
    <row r="28" spans="1:8" x14ac:dyDescent="0.3">
      <c r="A28" s="106"/>
      <c r="B28" s="106"/>
      <c r="C28" s="29" t="s">
        <v>12</v>
      </c>
      <c r="D28" s="106" t="s">
        <v>157</v>
      </c>
      <c r="E28" s="109">
        <f t="shared" ref="E28:F28" si="5">SUM(E30)</f>
        <v>1346568.1</v>
      </c>
      <c r="F28" s="109">
        <f t="shared" si="5"/>
        <v>1346568.1</v>
      </c>
    </row>
    <row r="29" spans="1:8" x14ac:dyDescent="0.3">
      <c r="A29" s="111"/>
      <c r="B29" s="111"/>
      <c r="C29" s="111"/>
      <c r="D29" s="106" t="s">
        <v>8</v>
      </c>
      <c r="E29" s="109"/>
      <c r="F29" s="109"/>
    </row>
    <row r="30" spans="1:8" ht="33" x14ac:dyDescent="0.3">
      <c r="A30" s="111"/>
      <c r="B30" s="111"/>
      <c r="C30" s="111"/>
      <c r="D30" s="106" t="s">
        <v>158</v>
      </c>
      <c r="E30" s="49">
        <v>1346568.1</v>
      </c>
      <c r="F30" s="49">
        <v>1346568.1</v>
      </c>
    </row>
    <row r="31" spans="1:8" x14ac:dyDescent="0.3">
      <c r="A31" s="111"/>
      <c r="B31" s="111"/>
      <c r="C31" s="111"/>
      <c r="D31" s="112" t="s">
        <v>97</v>
      </c>
      <c r="E31" s="49">
        <v>1346568.1</v>
      </c>
      <c r="F31" s="49">
        <v>1346568.1</v>
      </c>
    </row>
  </sheetData>
  <mergeCells count="9">
    <mergeCell ref="D1:F1"/>
    <mergeCell ref="D2:F2"/>
    <mergeCell ref="D3:F3"/>
    <mergeCell ref="A4:F4"/>
    <mergeCell ref="A6:A7"/>
    <mergeCell ref="B6:B7"/>
    <mergeCell ref="C6:C7"/>
    <mergeCell ref="D6:D7"/>
    <mergeCell ref="E6:F6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view="pageBreakPreview" topLeftCell="A49" zoomScale="106" zoomScaleNormal="100" zoomScaleSheetLayoutView="106" workbookViewId="0">
      <selection activeCell="C15" sqref="C15"/>
    </sheetView>
  </sheetViews>
  <sheetFormatPr defaultRowHeight="13.5" x14ac:dyDescent="0.25"/>
  <cols>
    <col min="1" max="1" width="4" style="15" customWidth="1"/>
    <col min="2" max="2" width="4.7109375" style="15" customWidth="1"/>
    <col min="3" max="3" width="5.28515625" style="15" customWidth="1"/>
    <col min="4" max="4" width="6.28515625" style="15" customWidth="1"/>
    <col min="5" max="5" width="42.7109375" style="15" customWidth="1"/>
    <col min="6" max="6" width="17.7109375" style="126" bestFit="1" customWidth="1"/>
    <col min="7" max="7" width="19.5703125" style="126" customWidth="1"/>
    <col min="8" max="8" width="18.42578125" style="126" customWidth="1"/>
    <col min="9" max="9" width="19.5703125" style="126" customWidth="1"/>
    <col min="10" max="10" width="15" style="126" customWidth="1"/>
    <col min="11" max="11" width="16.7109375" style="15" customWidth="1"/>
    <col min="12" max="237" width="9.140625" style="15"/>
    <col min="238" max="238" width="6.28515625" style="15" customWidth="1"/>
    <col min="239" max="239" width="7.5703125" style="15" customWidth="1"/>
    <col min="240" max="240" width="9.140625" style="15" customWidth="1"/>
    <col min="241" max="241" width="42.28515625" style="15" customWidth="1"/>
    <col min="242" max="242" width="16.7109375" style="15" customWidth="1"/>
    <col min="243" max="243" width="17.7109375" style="15" bestFit="1" customWidth="1"/>
    <col min="244" max="244" width="16.85546875" style="15" bestFit="1" customWidth="1"/>
    <col min="245" max="245" width="15.42578125" style="15" customWidth="1"/>
    <col min="246" max="246" width="14.28515625" style="15" customWidth="1"/>
    <col min="247" max="265" width="0" style="15" hidden="1" customWidth="1"/>
    <col min="266" max="266" width="9.140625" style="15"/>
    <col min="267" max="267" width="13.28515625" style="15" customWidth="1"/>
    <col min="268" max="493" width="9.140625" style="15"/>
    <col min="494" max="494" width="6.28515625" style="15" customWidth="1"/>
    <col min="495" max="495" width="7.5703125" style="15" customWidth="1"/>
    <col min="496" max="496" width="9.140625" style="15" customWidth="1"/>
    <col min="497" max="497" width="42.28515625" style="15" customWidth="1"/>
    <col min="498" max="498" width="16.7109375" style="15" customWidth="1"/>
    <col min="499" max="499" width="17.7109375" style="15" bestFit="1" customWidth="1"/>
    <col min="500" max="500" width="16.85546875" style="15" bestFit="1" customWidth="1"/>
    <col min="501" max="501" width="15.42578125" style="15" customWidth="1"/>
    <col min="502" max="502" width="14.28515625" style="15" customWidth="1"/>
    <col min="503" max="521" width="0" style="15" hidden="1" customWidth="1"/>
    <col min="522" max="522" width="9.140625" style="15"/>
    <col min="523" max="523" width="13.28515625" style="15" customWidth="1"/>
    <col min="524" max="749" width="9.140625" style="15"/>
    <col min="750" max="750" width="6.28515625" style="15" customWidth="1"/>
    <col min="751" max="751" width="7.5703125" style="15" customWidth="1"/>
    <col min="752" max="752" width="9.140625" style="15" customWidth="1"/>
    <col min="753" max="753" width="42.28515625" style="15" customWidth="1"/>
    <col min="754" max="754" width="16.7109375" style="15" customWidth="1"/>
    <col min="755" max="755" width="17.7109375" style="15" bestFit="1" customWidth="1"/>
    <col min="756" max="756" width="16.85546875" style="15" bestFit="1" customWidth="1"/>
    <col min="757" max="757" width="15.42578125" style="15" customWidth="1"/>
    <col min="758" max="758" width="14.28515625" style="15" customWidth="1"/>
    <col min="759" max="777" width="0" style="15" hidden="1" customWidth="1"/>
    <col min="778" max="778" width="9.140625" style="15"/>
    <col min="779" max="779" width="13.28515625" style="15" customWidth="1"/>
    <col min="780" max="1005" width="9.140625" style="15"/>
    <col min="1006" max="1006" width="6.28515625" style="15" customWidth="1"/>
    <col min="1007" max="1007" width="7.5703125" style="15" customWidth="1"/>
    <col min="1008" max="1008" width="9.140625" style="15" customWidth="1"/>
    <col min="1009" max="1009" width="42.28515625" style="15" customWidth="1"/>
    <col min="1010" max="1010" width="16.7109375" style="15" customWidth="1"/>
    <col min="1011" max="1011" width="17.7109375" style="15" bestFit="1" customWidth="1"/>
    <col min="1012" max="1012" width="16.85546875" style="15" bestFit="1" customWidth="1"/>
    <col min="1013" max="1013" width="15.42578125" style="15" customWidth="1"/>
    <col min="1014" max="1014" width="14.28515625" style="15" customWidth="1"/>
    <col min="1015" max="1033" width="0" style="15" hidden="1" customWidth="1"/>
    <col min="1034" max="1034" width="9.140625" style="15"/>
    <col min="1035" max="1035" width="13.28515625" style="15" customWidth="1"/>
    <col min="1036" max="1261" width="9.140625" style="15"/>
    <col min="1262" max="1262" width="6.28515625" style="15" customWidth="1"/>
    <col min="1263" max="1263" width="7.5703125" style="15" customWidth="1"/>
    <col min="1264" max="1264" width="9.140625" style="15" customWidth="1"/>
    <col min="1265" max="1265" width="42.28515625" style="15" customWidth="1"/>
    <col min="1266" max="1266" width="16.7109375" style="15" customWidth="1"/>
    <col min="1267" max="1267" width="17.7109375" style="15" bestFit="1" customWidth="1"/>
    <col min="1268" max="1268" width="16.85546875" style="15" bestFit="1" customWidth="1"/>
    <col min="1269" max="1269" width="15.42578125" style="15" customWidth="1"/>
    <col min="1270" max="1270" width="14.28515625" style="15" customWidth="1"/>
    <col min="1271" max="1289" width="0" style="15" hidden="1" customWidth="1"/>
    <col min="1290" max="1290" width="9.140625" style="15"/>
    <col min="1291" max="1291" width="13.28515625" style="15" customWidth="1"/>
    <col min="1292" max="1517" width="9.140625" style="15"/>
    <col min="1518" max="1518" width="6.28515625" style="15" customWidth="1"/>
    <col min="1519" max="1519" width="7.5703125" style="15" customWidth="1"/>
    <col min="1520" max="1520" width="9.140625" style="15" customWidth="1"/>
    <col min="1521" max="1521" width="42.28515625" style="15" customWidth="1"/>
    <col min="1522" max="1522" width="16.7109375" style="15" customWidth="1"/>
    <col min="1523" max="1523" width="17.7109375" style="15" bestFit="1" customWidth="1"/>
    <col min="1524" max="1524" width="16.85546875" style="15" bestFit="1" customWidth="1"/>
    <col min="1525" max="1525" width="15.42578125" style="15" customWidth="1"/>
    <col min="1526" max="1526" width="14.28515625" style="15" customWidth="1"/>
    <col min="1527" max="1545" width="0" style="15" hidden="1" customWidth="1"/>
    <col min="1546" max="1546" width="9.140625" style="15"/>
    <col min="1547" max="1547" width="13.28515625" style="15" customWidth="1"/>
    <col min="1548" max="1773" width="9.140625" style="15"/>
    <col min="1774" max="1774" width="6.28515625" style="15" customWidth="1"/>
    <col min="1775" max="1775" width="7.5703125" style="15" customWidth="1"/>
    <col min="1776" max="1776" width="9.140625" style="15" customWidth="1"/>
    <col min="1777" max="1777" width="42.28515625" style="15" customWidth="1"/>
    <col min="1778" max="1778" width="16.7109375" style="15" customWidth="1"/>
    <col min="1779" max="1779" width="17.7109375" style="15" bestFit="1" customWidth="1"/>
    <col min="1780" max="1780" width="16.85546875" style="15" bestFit="1" customWidth="1"/>
    <col min="1781" max="1781" width="15.42578125" style="15" customWidth="1"/>
    <col min="1782" max="1782" width="14.28515625" style="15" customWidth="1"/>
    <col min="1783" max="1801" width="0" style="15" hidden="1" customWidth="1"/>
    <col min="1802" max="1802" width="9.140625" style="15"/>
    <col min="1803" max="1803" width="13.28515625" style="15" customWidth="1"/>
    <col min="1804" max="2029" width="9.140625" style="15"/>
    <col min="2030" max="2030" width="6.28515625" style="15" customWidth="1"/>
    <col min="2031" max="2031" width="7.5703125" style="15" customWidth="1"/>
    <col min="2032" max="2032" width="9.140625" style="15" customWidth="1"/>
    <col min="2033" max="2033" width="42.28515625" style="15" customWidth="1"/>
    <col min="2034" max="2034" width="16.7109375" style="15" customWidth="1"/>
    <col min="2035" max="2035" width="17.7109375" style="15" bestFit="1" customWidth="1"/>
    <col min="2036" max="2036" width="16.85546875" style="15" bestFit="1" customWidth="1"/>
    <col min="2037" max="2037" width="15.42578125" style="15" customWidth="1"/>
    <col min="2038" max="2038" width="14.28515625" style="15" customWidth="1"/>
    <col min="2039" max="2057" width="0" style="15" hidden="1" customWidth="1"/>
    <col min="2058" max="2058" width="9.140625" style="15"/>
    <col min="2059" max="2059" width="13.28515625" style="15" customWidth="1"/>
    <col min="2060" max="2285" width="9.140625" style="15"/>
    <col min="2286" max="2286" width="6.28515625" style="15" customWidth="1"/>
    <col min="2287" max="2287" width="7.5703125" style="15" customWidth="1"/>
    <col min="2288" max="2288" width="9.140625" style="15" customWidth="1"/>
    <col min="2289" max="2289" width="42.28515625" style="15" customWidth="1"/>
    <col min="2290" max="2290" width="16.7109375" style="15" customWidth="1"/>
    <col min="2291" max="2291" width="17.7109375" style="15" bestFit="1" customWidth="1"/>
    <col min="2292" max="2292" width="16.85546875" style="15" bestFit="1" customWidth="1"/>
    <col min="2293" max="2293" width="15.42578125" style="15" customWidth="1"/>
    <col min="2294" max="2294" width="14.28515625" style="15" customWidth="1"/>
    <col min="2295" max="2313" width="0" style="15" hidden="1" customWidth="1"/>
    <col min="2314" max="2314" width="9.140625" style="15"/>
    <col min="2315" max="2315" width="13.28515625" style="15" customWidth="1"/>
    <col min="2316" max="2541" width="9.140625" style="15"/>
    <col min="2542" max="2542" width="6.28515625" style="15" customWidth="1"/>
    <col min="2543" max="2543" width="7.5703125" style="15" customWidth="1"/>
    <col min="2544" max="2544" width="9.140625" style="15" customWidth="1"/>
    <col min="2545" max="2545" width="42.28515625" style="15" customWidth="1"/>
    <col min="2546" max="2546" width="16.7109375" style="15" customWidth="1"/>
    <col min="2547" max="2547" width="17.7109375" style="15" bestFit="1" customWidth="1"/>
    <col min="2548" max="2548" width="16.85546875" style="15" bestFit="1" customWidth="1"/>
    <col min="2549" max="2549" width="15.42578125" style="15" customWidth="1"/>
    <col min="2550" max="2550" width="14.28515625" style="15" customWidth="1"/>
    <col min="2551" max="2569" width="0" style="15" hidden="1" customWidth="1"/>
    <col min="2570" max="2570" width="9.140625" style="15"/>
    <col min="2571" max="2571" width="13.28515625" style="15" customWidth="1"/>
    <col min="2572" max="2797" width="9.140625" style="15"/>
    <col min="2798" max="2798" width="6.28515625" style="15" customWidth="1"/>
    <col min="2799" max="2799" width="7.5703125" style="15" customWidth="1"/>
    <col min="2800" max="2800" width="9.140625" style="15" customWidth="1"/>
    <col min="2801" max="2801" width="42.28515625" style="15" customWidth="1"/>
    <col min="2802" max="2802" width="16.7109375" style="15" customWidth="1"/>
    <col min="2803" max="2803" width="17.7109375" style="15" bestFit="1" customWidth="1"/>
    <col min="2804" max="2804" width="16.85546875" style="15" bestFit="1" customWidth="1"/>
    <col min="2805" max="2805" width="15.42578125" style="15" customWidth="1"/>
    <col min="2806" max="2806" width="14.28515625" style="15" customWidth="1"/>
    <col min="2807" max="2825" width="0" style="15" hidden="1" customWidth="1"/>
    <col min="2826" max="2826" width="9.140625" style="15"/>
    <col min="2827" max="2827" width="13.28515625" style="15" customWidth="1"/>
    <col min="2828" max="3053" width="9.140625" style="15"/>
    <col min="3054" max="3054" width="6.28515625" style="15" customWidth="1"/>
    <col min="3055" max="3055" width="7.5703125" style="15" customWidth="1"/>
    <col min="3056" max="3056" width="9.140625" style="15" customWidth="1"/>
    <col min="3057" max="3057" width="42.28515625" style="15" customWidth="1"/>
    <col min="3058" max="3058" width="16.7109375" style="15" customWidth="1"/>
    <col min="3059" max="3059" width="17.7109375" style="15" bestFit="1" customWidth="1"/>
    <col min="3060" max="3060" width="16.85546875" style="15" bestFit="1" customWidth="1"/>
    <col min="3061" max="3061" width="15.42578125" style="15" customWidth="1"/>
    <col min="3062" max="3062" width="14.28515625" style="15" customWidth="1"/>
    <col min="3063" max="3081" width="0" style="15" hidden="1" customWidth="1"/>
    <col min="3082" max="3082" width="9.140625" style="15"/>
    <col min="3083" max="3083" width="13.28515625" style="15" customWidth="1"/>
    <col min="3084" max="3309" width="9.140625" style="15"/>
    <col min="3310" max="3310" width="6.28515625" style="15" customWidth="1"/>
    <col min="3311" max="3311" width="7.5703125" style="15" customWidth="1"/>
    <col min="3312" max="3312" width="9.140625" style="15" customWidth="1"/>
    <col min="3313" max="3313" width="42.28515625" style="15" customWidth="1"/>
    <col min="3314" max="3314" width="16.7109375" style="15" customWidth="1"/>
    <col min="3315" max="3315" width="17.7109375" style="15" bestFit="1" customWidth="1"/>
    <col min="3316" max="3316" width="16.85546875" style="15" bestFit="1" customWidth="1"/>
    <col min="3317" max="3317" width="15.42578125" style="15" customWidth="1"/>
    <col min="3318" max="3318" width="14.28515625" style="15" customWidth="1"/>
    <col min="3319" max="3337" width="0" style="15" hidden="1" customWidth="1"/>
    <col min="3338" max="3338" width="9.140625" style="15"/>
    <col min="3339" max="3339" width="13.28515625" style="15" customWidth="1"/>
    <col min="3340" max="3565" width="9.140625" style="15"/>
    <col min="3566" max="3566" width="6.28515625" style="15" customWidth="1"/>
    <col min="3567" max="3567" width="7.5703125" style="15" customWidth="1"/>
    <col min="3568" max="3568" width="9.140625" style="15" customWidth="1"/>
    <col min="3569" max="3569" width="42.28515625" style="15" customWidth="1"/>
    <col min="3570" max="3570" width="16.7109375" style="15" customWidth="1"/>
    <col min="3571" max="3571" width="17.7109375" style="15" bestFit="1" customWidth="1"/>
    <col min="3572" max="3572" width="16.85546875" style="15" bestFit="1" customWidth="1"/>
    <col min="3573" max="3573" width="15.42578125" style="15" customWidth="1"/>
    <col min="3574" max="3574" width="14.28515625" style="15" customWidth="1"/>
    <col min="3575" max="3593" width="0" style="15" hidden="1" customWidth="1"/>
    <col min="3594" max="3594" width="9.140625" style="15"/>
    <col min="3595" max="3595" width="13.28515625" style="15" customWidth="1"/>
    <col min="3596" max="3821" width="9.140625" style="15"/>
    <col min="3822" max="3822" width="6.28515625" style="15" customWidth="1"/>
    <col min="3823" max="3823" width="7.5703125" style="15" customWidth="1"/>
    <col min="3824" max="3824" width="9.140625" style="15" customWidth="1"/>
    <col min="3825" max="3825" width="42.28515625" style="15" customWidth="1"/>
    <col min="3826" max="3826" width="16.7109375" style="15" customWidth="1"/>
    <col min="3827" max="3827" width="17.7109375" style="15" bestFit="1" customWidth="1"/>
    <col min="3828" max="3828" width="16.85546875" style="15" bestFit="1" customWidth="1"/>
    <col min="3829" max="3829" width="15.42578125" style="15" customWidth="1"/>
    <col min="3830" max="3830" width="14.28515625" style="15" customWidth="1"/>
    <col min="3831" max="3849" width="0" style="15" hidden="1" customWidth="1"/>
    <col min="3850" max="3850" width="9.140625" style="15"/>
    <col min="3851" max="3851" width="13.28515625" style="15" customWidth="1"/>
    <col min="3852" max="4077" width="9.140625" style="15"/>
    <col min="4078" max="4078" width="6.28515625" style="15" customWidth="1"/>
    <col min="4079" max="4079" width="7.5703125" style="15" customWidth="1"/>
    <col min="4080" max="4080" width="9.140625" style="15" customWidth="1"/>
    <col min="4081" max="4081" width="42.28515625" style="15" customWidth="1"/>
    <col min="4082" max="4082" width="16.7109375" style="15" customWidth="1"/>
    <col min="4083" max="4083" width="17.7109375" style="15" bestFit="1" customWidth="1"/>
    <col min="4084" max="4084" width="16.85546875" style="15" bestFit="1" customWidth="1"/>
    <col min="4085" max="4085" width="15.42578125" style="15" customWidth="1"/>
    <col min="4086" max="4086" width="14.28515625" style="15" customWidth="1"/>
    <col min="4087" max="4105" width="0" style="15" hidden="1" customWidth="1"/>
    <col min="4106" max="4106" width="9.140625" style="15"/>
    <col min="4107" max="4107" width="13.28515625" style="15" customWidth="1"/>
    <col min="4108" max="4333" width="9.140625" style="15"/>
    <col min="4334" max="4334" width="6.28515625" style="15" customWidth="1"/>
    <col min="4335" max="4335" width="7.5703125" style="15" customWidth="1"/>
    <col min="4336" max="4336" width="9.140625" style="15" customWidth="1"/>
    <col min="4337" max="4337" width="42.28515625" style="15" customWidth="1"/>
    <col min="4338" max="4338" width="16.7109375" style="15" customWidth="1"/>
    <col min="4339" max="4339" width="17.7109375" style="15" bestFit="1" customWidth="1"/>
    <col min="4340" max="4340" width="16.85546875" style="15" bestFit="1" customWidth="1"/>
    <col min="4341" max="4341" width="15.42578125" style="15" customWidth="1"/>
    <col min="4342" max="4342" width="14.28515625" style="15" customWidth="1"/>
    <col min="4343" max="4361" width="0" style="15" hidden="1" customWidth="1"/>
    <col min="4362" max="4362" width="9.140625" style="15"/>
    <col min="4363" max="4363" width="13.28515625" style="15" customWidth="1"/>
    <col min="4364" max="4589" width="9.140625" style="15"/>
    <col min="4590" max="4590" width="6.28515625" style="15" customWidth="1"/>
    <col min="4591" max="4591" width="7.5703125" style="15" customWidth="1"/>
    <col min="4592" max="4592" width="9.140625" style="15" customWidth="1"/>
    <col min="4593" max="4593" width="42.28515625" style="15" customWidth="1"/>
    <col min="4594" max="4594" width="16.7109375" style="15" customWidth="1"/>
    <col min="4595" max="4595" width="17.7109375" style="15" bestFit="1" customWidth="1"/>
    <col min="4596" max="4596" width="16.85546875" style="15" bestFit="1" customWidth="1"/>
    <col min="4597" max="4597" width="15.42578125" style="15" customWidth="1"/>
    <col min="4598" max="4598" width="14.28515625" style="15" customWidth="1"/>
    <col min="4599" max="4617" width="0" style="15" hidden="1" customWidth="1"/>
    <col min="4618" max="4618" width="9.140625" style="15"/>
    <col min="4619" max="4619" width="13.28515625" style="15" customWidth="1"/>
    <col min="4620" max="4845" width="9.140625" style="15"/>
    <col min="4846" max="4846" width="6.28515625" style="15" customWidth="1"/>
    <col min="4847" max="4847" width="7.5703125" style="15" customWidth="1"/>
    <col min="4848" max="4848" width="9.140625" style="15" customWidth="1"/>
    <col min="4849" max="4849" width="42.28515625" style="15" customWidth="1"/>
    <col min="4850" max="4850" width="16.7109375" style="15" customWidth="1"/>
    <col min="4851" max="4851" width="17.7109375" style="15" bestFit="1" customWidth="1"/>
    <col min="4852" max="4852" width="16.85546875" style="15" bestFit="1" customWidth="1"/>
    <col min="4853" max="4853" width="15.42578125" style="15" customWidth="1"/>
    <col min="4854" max="4854" width="14.28515625" style="15" customWidth="1"/>
    <col min="4855" max="4873" width="0" style="15" hidden="1" customWidth="1"/>
    <col min="4874" max="4874" width="9.140625" style="15"/>
    <col min="4875" max="4875" width="13.28515625" style="15" customWidth="1"/>
    <col min="4876" max="5101" width="9.140625" style="15"/>
    <col min="5102" max="5102" width="6.28515625" style="15" customWidth="1"/>
    <col min="5103" max="5103" width="7.5703125" style="15" customWidth="1"/>
    <col min="5104" max="5104" width="9.140625" style="15" customWidth="1"/>
    <col min="5105" max="5105" width="42.28515625" style="15" customWidth="1"/>
    <col min="5106" max="5106" width="16.7109375" style="15" customWidth="1"/>
    <col min="5107" max="5107" width="17.7109375" style="15" bestFit="1" customWidth="1"/>
    <col min="5108" max="5108" width="16.85546875" style="15" bestFit="1" customWidth="1"/>
    <col min="5109" max="5109" width="15.42578125" style="15" customWidth="1"/>
    <col min="5110" max="5110" width="14.28515625" style="15" customWidth="1"/>
    <col min="5111" max="5129" width="0" style="15" hidden="1" customWidth="1"/>
    <col min="5130" max="5130" width="9.140625" style="15"/>
    <col min="5131" max="5131" width="13.28515625" style="15" customWidth="1"/>
    <col min="5132" max="5357" width="9.140625" style="15"/>
    <col min="5358" max="5358" width="6.28515625" style="15" customWidth="1"/>
    <col min="5359" max="5359" width="7.5703125" style="15" customWidth="1"/>
    <col min="5360" max="5360" width="9.140625" style="15" customWidth="1"/>
    <col min="5361" max="5361" width="42.28515625" style="15" customWidth="1"/>
    <col min="5362" max="5362" width="16.7109375" style="15" customWidth="1"/>
    <col min="5363" max="5363" width="17.7109375" style="15" bestFit="1" customWidth="1"/>
    <col min="5364" max="5364" width="16.85546875" style="15" bestFit="1" customWidth="1"/>
    <col min="5365" max="5365" width="15.42578125" style="15" customWidth="1"/>
    <col min="5366" max="5366" width="14.28515625" style="15" customWidth="1"/>
    <col min="5367" max="5385" width="0" style="15" hidden="1" customWidth="1"/>
    <col min="5386" max="5386" width="9.140625" style="15"/>
    <col min="5387" max="5387" width="13.28515625" style="15" customWidth="1"/>
    <col min="5388" max="5613" width="9.140625" style="15"/>
    <col min="5614" max="5614" width="6.28515625" style="15" customWidth="1"/>
    <col min="5615" max="5615" width="7.5703125" style="15" customWidth="1"/>
    <col min="5616" max="5616" width="9.140625" style="15" customWidth="1"/>
    <col min="5617" max="5617" width="42.28515625" style="15" customWidth="1"/>
    <col min="5618" max="5618" width="16.7109375" style="15" customWidth="1"/>
    <col min="5619" max="5619" width="17.7109375" style="15" bestFit="1" customWidth="1"/>
    <col min="5620" max="5620" width="16.85546875" style="15" bestFit="1" customWidth="1"/>
    <col min="5621" max="5621" width="15.42578125" style="15" customWidth="1"/>
    <col min="5622" max="5622" width="14.28515625" style="15" customWidth="1"/>
    <col min="5623" max="5641" width="0" style="15" hidden="1" customWidth="1"/>
    <col min="5642" max="5642" width="9.140625" style="15"/>
    <col min="5643" max="5643" width="13.28515625" style="15" customWidth="1"/>
    <col min="5644" max="5869" width="9.140625" style="15"/>
    <col min="5870" max="5870" width="6.28515625" style="15" customWidth="1"/>
    <col min="5871" max="5871" width="7.5703125" style="15" customWidth="1"/>
    <col min="5872" max="5872" width="9.140625" style="15" customWidth="1"/>
    <col min="5873" max="5873" width="42.28515625" style="15" customWidth="1"/>
    <col min="5874" max="5874" width="16.7109375" style="15" customWidth="1"/>
    <col min="5875" max="5875" width="17.7109375" style="15" bestFit="1" customWidth="1"/>
    <col min="5876" max="5876" width="16.85546875" style="15" bestFit="1" customWidth="1"/>
    <col min="5877" max="5877" width="15.42578125" style="15" customWidth="1"/>
    <col min="5878" max="5878" width="14.28515625" style="15" customWidth="1"/>
    <col min="5879" max="5897" width="0" style="15" hidden="1" customWidth="1"/>
    <col min="5898" max="5898" width="9.140625" style="15"/>
    <col min="5899" max="5899" width="13.28515625" style="15" customWidth="1"/>
    <col min="5900" max="6125" width="9.140625" style="15"/>
    <col min="6126" max="6126" width="6.28515625" style="15" customWidth="1"/>
    <col min="6127" max="6127" width="7.5703125" style="15" customWidth="1"/>
    <col min="6128" max="6128" width="9.140625" style="15" customWidth="1"/>
    <col min="6129" max="6129" width="42.28515625" style="15" customWidth="1"/>
    <col min="6130" max="6130" width="16.7109375" style="15" customWidth="1"/>
    <col min="6131" max="6131" width="17.7109375" style="15" bestFit="1" customWidth="1"/>
    <col min="6132" max="6132" width="16.85546875" style="15" bestFit="1" customWidth="1"/>
    <col min="6133" max="6133" width="15.42578125" style="15" customWidth="1"/>
    <col min="6134" max="6134" width="14.28515625" style="15" customWidth="1"/>
    <col min="6135" max="6153" width="0" style="15" hidden="1" customWidth="1"/>
    <col min="6154" max="6154" width="9.140625" style="15"/>
    <col min="6155" max="6155" width="13.28515625" style="15" customWidth="1"/>
    <col min="6156" max="6381" width="9.140625" style="15"/>
    <col min="6382" max="6382" width="6.28515625" style="15" customWidth="1"/>
    <col min="6383" max="6383" width="7.5703125" style="15" customWidth="1"/>
    <col min="6384" max="6384" width="9.140625" style="15" customWidth="1"/>
    <col min="6385" max="6385" width="42.28515625" style="15" customWidth="1"/>
    <col min="6386" max="6386" width="16.7109375" style="15" customWidth="1"/>
    <col min="6387" max="6387" width="17.7109375" style="15" bestFit="1" customWidth="1"/>
    <col min="6388" max="6388" width="16.85546875" style="15" bestFit="1" customWidth="1"/>
    <col min="6389" max="6389" width="15.42578125" style="15" customWidth="1"/>
    <col min="6390" max="6390" width="14.28515625" style="15" customWidth="1"/>
    <col min="6391" max="6409" width="0" style="15" hidden="1" customWidth="1"/>
    <col min="6410" max="6410" width="9.140625" style="15"/>
    <col min="6411" max="6411" width="13.28515625" style="15" customWidth="1"/>
    <col min="6412" max="6637" width="9.140625" style="15"/>
    <col min="6638" max="6638" width="6.28515625" style="15" customWidth="1"/>
    <col min="6639" max="6639" width="7.5703125" style="15" customWidth="1"/>
    <col min="6640" max="6640" width="9.140625" style="15" customWidth="1"/>
    <col min="6641" max="6641" width="42.28515625" style="15" customWidth="1"/>
    <col min="6642" max="6642" width="16.7109375" style="15" customWidth="1"/>
    <col min="6643" max="6643" width="17.7109375" style="15" bestFit="1" customWidth="1"/>
    <col min="6644" max="6644" width="16.85546875" style="15" bestFit="1" customWidth="1"/>
    <col min="6645" max="6645" width="15.42578125" style="15" customWidth="1"/>
    <col min="6646" max="6646" width="14.28515625" style="15" customWidth="1"/>
    <col min="6647" max="6665" width="0" style="15" hidden="1" customWidth="1"/>
    <col min="6666" max="6666" width="9.140625" style="15"/>
    <col min="6667" max="6667" width="13.28515625" style="15" customWidth="1"/>
    <col min="6668" max="6893" width="9.140625" style="15"/>
    <col min="6894" max="6894" width="6.28515625" style="15" customWidth="1"/>
    <col min="6895" max="6895" width="7.5703125" style="15" customWidth="1"/>
    <col min="6896" max="6896" width="9.140625" style="15" customWidth="1"/>
    <col min="6897" max="6897" width="42.28515625" style="15" customWidth="1"/>
    <col min="6898" max="6898" width="16.7109375" style="15" customWidth="1"/>
    <col min="6899" max="6899" width="17.7109375" style="15" bestFit="1" customWidth="1"/>
    <col min="6900" max="6900" width="16.85546875" style="15" bestFit="1" customWidth="1"/>
    <col min="6901" max="6901" width="15.42578125" style="15" customWidth="1"/>
    <col min="6902" max="6902" width="14.28515625" style="15" customWidth="1"/>
    <col min="6903" max="6921" width="0" style="15" hidden="1" customWidth="1"/>
    <col min="6922" max="6922" width="9.140625" style="15"/>
    <col min="6923" max="6923" width="13.28515625" style="15" customWidth="1"/>
    <col min="6924" max="7149" width="9.140625" style="15"/>
    <col min="7150" max="7150" width="6.28515625" style="15" customWidth="1"/>
    <col min="7151" max="7151" width="7.5703125" style="15" customWidth="1"/>
    <col min="7152" max="7152" width="9.140625" style="15" customWidth="1"/>
    <col min="7153" max="7153" width="42.28515625" style="15" customWidth="1"/>
    <col min="7154" max="7154" width="16.7109375" style="15" customWidth="1"/>
    <col min="7155" max="7155" width="17.7109375" style="15" bestFit="1" customWidth="1"/>
    <col min="7156" max="7156" width="16.85546875" style="15" bestFit="1" customWidth="1"/>
    <col min="7157" max="7157" width="15.42578125" style="15" customWidth="1"/>
    <col min="7158" max="7158" width="14.28515625" style="15" customWidth="1"/>
    <col min="7159" max="7177" width="0" style="15" hidden="1" customWidth="1"/>
    <col min="7178" max="7178" width="9.140625" style="15"/>
    <col min="7179" max="7179" width="13.28515625" style="15" customWidth="1"/>
    <col min="7180" max="7405" width="9.140625" style="15"/>
    <col min="7406" max="7406" width="6.28515625" style="15" customWidth="1"/>
    <col min="7407" max="7407" width="7.5703125" style="15" customWidth="1"/>
    <col min="7408" max="7408" width="9.140625" style="15" customWidth="1"/>
    <col min="7409" max="7409" width="42.28515625" style="15" customWidth="1"/>
    <col min="7410" max="7410" width="16.7109375" style="15" customWidth="1"/>
    <col min="7411" max="7411" width="17.7109375" style="15" bestFit="1" customWidth="1"/>
    <col min="7412" max="7412" width="16.85546875" style="15" bestFit="1" customWidth="1"/>
    <col min="7413" max="7413" width="15.42578125" style="15" customWidth="1"/>
    <col min="7414" max="7414" width="14.28515625" style="15" customWidth="1"/>
    <col min="7415" max="7433" width="0" style="15" hidden="1" customWidth="1"/>
    <col min="7434" max="7434" width="9.140625" style="15"/>
    <col min="7435" max="7435" width="13.28515625" style="15" customWidth="1"/>
    <col min="7436" max="7661" width="9.140625" style="15"/>
    <col min="7662" max="7662" width="6.28515625" style="15" customWidth="1"/>
    <col min="7663" max="7663" width="7.5703125" style="15" customWidth="1"/>
    <col min="7664" max="7664" width="9.140625" style="15" customWidth="1"/>
    <col min="7665" max="7665" width="42.28515625" style="15" customWidth="1"/>
    <col min="7666" max="7666" width="16.7109375" style="15" customWidth="1"/>
    <col min="7667" max="7667" width="17.7109375" style="15" bestFit="1" customWidth="1"/>
    <col min="7668" max="7668" width="16.85546875" style="15" bestFit="1" customWidth="1"/>
    <col min="7669" max="7669" width="15.42578125" style="15" customWidth="1"/>
    <col min="7670" max="7670" width="14.28515625" style="15" customWidth="1"/>
    <col min="7671" max="7689" width="0" style="15" hidden="1" customWidth="1"/>
    <col min="7690" max="7690" width="9.140625" style="15"/>
    <col min="7691" max="7691" width="13.28515625" style="15" customWidth="1"/>
    <col min="7692" max="7917" width="9.140625" style="15"/>
    <col min="7918" max="7918" width="6.28515625" style="15" customWidth="1"/>
    <col min="7919" max="7919" width="7.5703125" style="15" customWidth="1"/>
    <col min="7920" max="7920" width="9.140625" style="15" customWidth="1"/>
    <col min="7921" max="7921" width="42.28515625" style="15" customWidth="1"/>
    <col min="7922" max="7922" width="16.7109375" style="15" customWidth="1"/>
    <col min="7923" max="7923" width="17.7109375" style="15" bestFit="1" customWidth="1"/>
    <col min="7924" max="7924" width="16.85546875" style="15" bestFit="1" customWidth="1"/>
    <col min="7925" max="7925" width="15.42578125" style="15" customWidth="1"/>
    <col min="7926" max="7926" width="14.28515625" style="15" customWidth="1"/>
    <col min="7927" max="7945" width="0" style="15" hidden="1" customWidth="1"/>
    <col min="7946" max="7946" width="9.140625" style="15"/>
    <col min="7947" max="7947" width="13.28515625" style="15" customWidth="1"/>
    <col min="7948" max="8173" width="9.140625" style="15"/>
    <col min="8174" max="8174" width="6.28515625" style="15" customWidth="1"/>
    <col min="8175" max="8175" width="7.5703125" style="15" customWidth="1"/>
    <col min="8176" max="8176" width="9.140625" style="15" customWidth="1"/>
    <col min="8177" max="8177" width="42.28515625" style="15" customWidth="1"/>
    <col min="8178" max="8178" width="16.7109375" style="15" customWidth="1"/>
    <col min="8179" max="8179" width="17.7109375" style="15" bestFit="1" customWidth="1"/>
    <col min="8180" max="8180" width="16.85546875" style="15" bestFit="1" customWidth="1"/>
    <col min="8181" max="8181" width="15.42578125" style="15" customWidth="1"/>
    <col min="8182" max="8182" width="14.28515625" style="15" customWidth="1"/>
    <col min="8183" max="8201" width="0" style="15" hidden="1" customWidth="1"/>
    <col min="8202" max="8202" width="9.140625" style="15"/>
    <col min="8203" max="8203" width="13.28515625" style="15" customWidth="1"/>
    <col min="8204" max="8429" width="9.140625" style="15"/>
    <col min="8430" max="8430" width="6.28515625" style="15" customWidth="1"/>
    <col min="8431" max="8431" width="7.5703125" style="15" customWidth="1"/>
    <col min="8432" max="8432" width="9.140625" style="15" customWidth="1"/>
    <col min="8433" max="8433" width="42.28515625" style="15" customWidth="1"/>
    <col min="8434" max="8434" width="16.7109375" style="15" customWidth="1"/>
    <col min="8435" max="8435" width="17.7109375" style="15" bestFit="1" customWidth="1"/>
    <col min="8436" max="8436" width="16.85546875" style="15" bestFit="1" customWidth="1"/>
    <col min="8437" max="8437" width="15.42578125" style="15" customWidth="1"/>
    <col min="8438" max="8438" width="14.28515625" style="15" customWidth="1"/>
    <col min="8439" max="8457" width="0" style="15" hidden="1" customWidth="1"/>
    <col min="8458" max="8458" width="9.140625" style="15"/>
    <col min="8459" max="8459" width="13.28515625" style="15" customWidth="1"/>
    <col min="8460" max="8685" width="9.140625" style="15"/>
    <col min="8686" max="8686" width="6.28515625" style="15" customWidth="1"/>
    <col min="8687" max="8687" width="7.5703125" style="15" customWidth="1"/>
    <col min="8688" max="8688" width="9.140625" style="15" customWidth="1"/>
    <col min="8689" max="8689" width="42.28515625" style="15" customWidth="1"/>
    <col min="8690" max="8690" width="16.7109375" style="15" customWidth="1"/>
    <col min="8691" max="8691" width="17.7109375" style="15" bestFit="1" customWidth="1"/>
    <col min="8692" max="8692" width="16.85546875" style="15" bestFit="1" customWidth="1"/>
    <col min="8693" max="8693" width="15.42578125" style="15" customWidth="1"/>
    <col min="8694" max="8694" width="14.28515625" style="15" customWidth="1"/>
    <col min="8695" max="8713" width="0" style="15" hidden="1" customWidth="1"/>
    <col min="8714" max="8714" width="9.140625" style="15"/>
    <col min="8715" max="8715" width="13.28515625" style="15" customWidth="1"/>
    <col min="8716" max="8941" width="9.140625" style="15"/>
    <col min="8942" max="8942" width="6.28515625" style="15" customWidth="1"/>
    <col min="8943" max="8943" width="7.5703125" style="15" customWidth="1"/>
    <col min="8944" max="8944" width="9.140625" style="15" customWidth="1"/>
    <col min="8945" max="8945" width="42.28515625" style="15" customWidth="1"/>
    <col min="8946" max="8946" width="16.7109375" style="15" customWidth="1"/>
    <col min="8947" max="8947" width="17.7109375" style="15" bestFit="1" customWidth="1"/>
    <col min="8948" max="8948" width="16.85546875" style="15" bestFit="1" customWidth="1"/>
    <col min="8949" max="8949" width="15.42578125" style="15" customWidth="1"/>
    <col min="8950" max="8950" width="14.28515625" style="15" customWidth="1"/>
    <col min="8951" max="8969" width="0" style="15" hidden="1" customWidth="1"/>
    <col min="8970" max="8970" width="9.140625" style="15"/>
    <col min="8971" max="8971" width="13.28515625" style="15" customWidth="1"/>
    <col min="8972" max="9197" width="9.140625" style="15"/>
    <col min="9198" max="9198" width="6.28515625" style="15" customWidth="1"/>
    <col min="9199" max="9199" width="7.5703125" style="15" customWidth="1"/>
    <col min="9200" max="9200" width="9.140625" style="15" customWidth="1"/>
    <col min="9201" max="9201" width="42.28515625" style="15" customWidth="1"/>
    <col min="9202" max="9202" width="16.7109375" style="15" customWidth="1"/>
    <col min="9203" max="9203" width="17.7109375" style="15" bestFit="1" customWidth="1"/>
    <col min="9204" max="9204" width="16.85546875" style="15" bestFit="1" customWidth="1"/>
    <col min="9205" max="9205" width="15.42578125" style="15" customWidth="1"/>
    <col min="9206" max="9206" width="14.28515625" style="15" customWidth="1"/>
    <col min="9207" max="9225" width="0" style="15" hidden="1" customWidth="1"/>
    <col min="9226" max="9226" width="9.140625" style="15"/>
    <col min="9227" max="9227" width="13.28515625" style="15" customWidth="1"/>
    <col min="9228" max="9453" width="9.140625" style="15"/>
    <col min="9454" max="9454" width="6.28515625" style="15" customWidth="1"/>
    <col min="9455" max="9455" width="7.5703125" style="15" customWidth="1"/>
    <col min="9456" max="9456" width="9.140625" style="15" customWidth="1"/>
    <col min="9457" max="9457" width="42.28515625" style="15" customWidth="1"/>
    <col min="9458" max="9458" width="16.7109375" style="15" customWidth="1"/>
    <col min="9459" max="9459" width="17.7109375" style="15" bestFit="1" customWidth="1"/>
    <col min="9460" max="9460" width="16.85546875" style="15" bestFit="1" customWidth="1"/>
    <col min="9461" max="9461" width="15.42578125" style="15" customWidth="1"/>
    <col min="9462" max="9462" width="14.28515625" style="15" customWidth="1"/>
    <col min="9463" max="9481" width="0" style="15" hidden="1" customWidth="1"/>
    <col min="9482" max="9482" width="9.140625" style="15"/>
    <col min="9483" max="9483" width="13.28515625" style="15" customWidth="1"/>
    <col min="9484" max="9709" width="9.140625" style="15"/>
    <col min="9710" max="9710" width="6.28515625" style="15" customWidth="1"/>
    <col min="9711" max="9711" width="7.5703125" style="15" customWidth="1"/>
    <col min="9712" max="9712" width="9.140625" style="15" customWidth="1"/>
    <col min="9713" max="9713" width="42.28515625" style="15" customWidth="1"/>
    <col min="9714" max="9714" width="16.7109375" style="15" customWidth="1"/>
    <col min="9715" max="9715" width="17.7109375" style="15" bestFit="1" customWidth="1"/>
    <col min="9716" max="9716" width="16.85546875" style="15" bestFit="1" customWidth="1"/>
    <col min="9717" max="9717" width="15.42578125" style="15" customWidth="1"/>
    <col min="9718" max="9718" width="14.28515625" style="15" customWidth="1"/>
    <col min="9719" max="9737" width="0" style="15" hidden="1" customWidth="1"/>
    <col min="9738" max="9738" width="9.140625" style="15"/>
    <col min="9739" max="9739" width="13.28515625" style="15" customWidth="1"/>
    <col min="9740" max="9965" width="9.140625" style="15"/>
    <col min="9966" max="9966" width="6.28515625" style="15" customWidth="1"/>
    <col min="9967" max="9967" width="7.5703125" style="15" customWidth="1"/>
    <col min="9968" max="9968" width="9.140625" style="15" customWidth="1"/>
    <col min="9969" max="9969" width="42.28515625" style="15" customWidth="1"/>
    <col min="9970" max="9970" width="16.7109375" style="15" customWidth="1"/>
    <col min="9971" max="9971" width="17.7109375" style="15" bestFit="1" customWidth="1"/>
    <col min="9972" max="9972" width="16.85546875" style="15" bestFit="1" customWidth="1"/>
    <col min="9973" max="9973" width="15.42578125" style="15" customWidth="1"/>
    <col min="9974" max="9974" width="14.28515625" style="15" customWidth="1"/>
    <col min="9975" max="9993" width="0" style="15" hidden="1" customWidth="1"/>
    <col min="9994" max="9994" width="9.140625" style="15"/>
    <col min="9995" max="9995" width="13.28515625" style="15" customWidth="1"/>
    <col min="9996" max="10221" width="9.140625" style="15"/>
    <col min="10222" max="10222" width="6.28515625" style="15" customWidth="1"/>
    <col min="10223" max="10223" width="7.5703125" style="15" customWidth="1"/>
    <col min="10224" max="10224" width="9.140625" style="15" customWidth="1"/>
    <col min="10225" max="10225" width="42.28515625" style="15" customWidth="1"/>
    <col min="10226" max="10226" width="16.7109375" style="15" customWidth="1"/>
    <col min="10227" max="10227" width="17.7109375" style="15" bestFit="1" customWidth="1"/>
    <col min="10228" max="10228" width="16.85546875" style="15" bestFit="1" customWidth="1"/>
    <col min="10229" max="10229" width="15.42578125" style="15" customWidth="1"/>
    <col min="10230" max="10230" width="14.28515625" style="15" customWidth="1"/>
    <col min="10231" max="10249" width="0" style="15" hidden="1" customWidth="1"/>
    <col min="10250" max="10250" width="9.140625" style="15"/>
    <col min="10251" max="10251" width="13.28515625" style="15" customWidth="1"/>
    <col min="10252" max="10477" width="9.140625" style="15"/>
    <col min="10478" max="10478" width="6.28515625" style="15" customWidth="1"/>
    <col min="10479" max="10479" width="7.5703125" style="15" customWidth="1"/>
    <col min="10480" max="10480" width="9.140625" style="15" customWidth="1"/>
    <col min="10481" max="10481" width="42.28515625" style="15" customWidth="1"/>
    <col min="10482" max="10482" width="16.7109375" style="15" customWidth="1"/>
    <col min="10483" max="10483" width="17.7109375" style="15" bestFit="1" customWidth="1"/>
    <col min="10484" max="10484" width="16.85546875" style="15" bestFit="1" customWidth="1"/>
    <col min="10485" max="10485" width="15.42578125" style="15" customWidth="1"/>
    <col min="10486" max="10486" width="14.28515625" style="15" customWidth="1"/>
    <col min="10487" max="10505" width="0" style="15" hidden="1" customWidth="1"/>
    <col min="10506" max="10506" width="9.140625" style="15"/>
    <col min="10507" max="10507" width="13.28515625" style="15" customWidth="1"/>
    <col min="10508" max="10733" width="9.140625" style="15"/>
    <col min="10734" max="10734" width="6.28515625" style="15" customWidth="1"/>
    <col min="10735" max="10735" width="7.5703125" style="15" customWidth="1"/>
    <col min="10736" max="10736" width="9.140625" style="15" customWidth="1"/>
    <col min="10737" max="10737" width="42.28515625" style="15" customWidth="1"/>
    <col min="10738" max="10738" width="16.7109375" style="15" customWidth="1"/>
    <col min="10739" max="10739" width="17.7109375" style="15" bestFit="1" customWidth="1"/>
    <col min="10740" max="10740" width="16.85546875" style="15" bestFit="1" customWidth="1"/>
    <col min="10741" max="10741" width="15.42578125" style="15" customWidth="1"/>
    <col min="10742" max="10742" width="14.28515625" style="15" customWidth="1"/>
    <col min="10743" max="10761" width="0" style="15" hidden="1" customWidth="1"/>
    <col min="10762" max="10762" width="9.140625" style="15"/>
    <col min="10763" max="10763" width="13.28515625" style="15" customWidth="1"/>
    <col min="10764" max="10989" width="9.140625" style="15"/>
    <col min="10990" max="10990" width="6.28515625" style="15" customWidth="1"/>
    <col min="10991" max="10991" width="7.5703125" style="15" customWidth="1"/>
    <col min="10992" max="10992" width="9.140625" style="15" customWidth="1"/>
    <col min="10993" max="10993" width="42.28515625" style="15" customWidth="1"/>
    <col min="10994" max="10994" width="16.7109375" style="15" customWidth="1"/>
    <col min="10995" max="10995" width="17.7109375" style="15" bestFit="1" customWidth="1"/>
    <col min="10996" max="10996" width="16.85546875" style="15" bestFit="1" customWidth="1"/>
    <col min="10997" max="10997" width="15.42578125" style="15" customWidth="1"/>
    <col min="10998" max="10998" width="14.28515625" style="15" customWidth="1"/>
    <col min="10999" max="11017" width="0" style="15" hidden="1" customWidth="1"/>
    <col min="11018" max="11018" width="9.140625" style="15"/>
    <col min="11019" max="11019" width="13.28515625" style="15" customWidth="1"/>
    <col min="11020" max="11245" width="9.140625" style="15"/>
    <col min="11246" max="11246" width="6.28515625" style="15" customWidth="1"/>
    <col min="11247" max="11247" width="7.5703125" style="15" customWidth="1"/>
    <col min="11248" max="11248" width="9.140625" style="15" customWidth="1"/>
    <col min="11249" max="11249" width="42.28515625" style="15" customWidth="1"/>
    <col min="11250" max="11250" width="16.7109375" style="15" customWidth="1"/>
    <col min="11251" max="11251" width="17.7109375" style="15" bestFit="1" customWidth="1"/>
    <col min="11252" max="11252" width="16.85546875" style="15" bestFit="1" customWidth="1"/>
    <col min="11253" max="11253" width="15.42578125" style="15" customWidth="1"/>
    <col min="11254" max="11254" width="14.28515625" style="15" customWidth="1"/>
    <col min="11255" max="11273" width="0" style="15" hidden="1" customWidth="1"/>
    <col min="11274" max="11274" width="9.140625" style="15"/>
    <col min="11275" max="11275" width="13.28515625" style="15" customWidth="1"/>
    <col min="11276" max="11501" width="9.140625" style="15"/>
    <col min="11502" max="11502" width="6.28515625" style="15" customWidth="1"/>
    <col min="11503" max="11503" width="7.5703125" style="15" customWidth="1"/>
    <col min="11504" max="11504" width="9.140625" style="15" customWidth="1"/>
    <col min="11505" max="11505" width="42.28515625" style="15" customWidth="1"/>
    <col min="11506" max="11506" width="16.7109375" style="15" customWidth="1"/>
    <col min="11507" max="11507" width="17.7109375" style="15" bestFit="1" customWidth="1"/>
    <col min="11508" max="11508" width="16.85546875" style="15" bestFit="1" customWidth="1"/>
    <col min="11509" max="11509" width="15.42578125" style="15" customWidth="1"/>
    <col min="11510" max="11510" width="14.28515625" style="15" customWidth="1"/>
    <col min="11511" max="11529" width="0" style="15" hidden="1" customWidth="1"/>
    <col min="11530" max="11530" width="9.140625" style="15"/>
    <col min="11531" max="11531" width="13.28515625" style="15" customWidth="1"/>
    <col min="11532" max="11757" width="9.140625" style="15"/>
    <col min="11758" max="11758" width="6.28515625" style="15" customWidth="1"/>
    <col min="11759" max="11759" width="7.5703125" style="15" customWidth="1"/>
    <col min="11760" max="11760" width="9.140625" style="15" customWidth="1"/>
    <col min="11761" max="11761" width="42.28515625" style="15" customWidth="1"/>
    <col min="11762" max="11762" width="16.7109375" style="15" customWidth="1"/>
    <col min="11763" max="11763" width="17.7109375" style="15" bestFit="1" customWidth="1"/>
    <col min="11764" max="11764" width="16.85546875" style="15" bestFit="1" customWidth="1"/>
    <col min="11765" max="11765" width="15.42578125" style="15" customWidth="1"/>
    <col min="11766" max="11766" width="14.28515625" style="15" customWidth="1"/>
    <col min="11767" max="11785" width="0" style="15" hidden="1" customWidth="1"/>
    <col min="11786" max="11786" width="9.140625" style="15"/>
    <col min="11787" max="11787" width="13.28515625" style="15" customWidth="1"/>
    <col min="11788" max="12013" width="9.140625" style="15"/>
    <col min="12014" max="12014" width="6.28515625" style="15" customWidth="1"/>
    <col min="12015" max="12015" width="7.5703125" style="15" customWidth="1"/>
    <col min="12016" max="12016" width="9.140625" style="15" customWidth="1"/>
    <col min="12017" max="12017" width="42.28515625" style="15" customWidth="1"/>
    <col min="12018" max="12018" width="16.7109375" style="15" customWidth="1"/>
    <col min="12019" max="12019" width="17.7109375" style="15" bestFit="1" customWidth="1"/>
    <col min="12020" max="12020" width="16.85546875" style="15" bestFit="1" customWidth="1"/>
    <col min="12021" max="12021" width="15.42578125" style="15" customWidth="1"/>
    <col min="12022" max="12022" width="14.28515625" style="15" customWidth="1"/>
    <col min="12023" max="12041" width="0" style="15" hidden="1" customWidth="1"/>
    <col min="12042" max="12042" width="9.140625" style="15"/>
    <col min="12043" max="12043" width="13.28515625" style="15" customWidth="1"/>
    <col min="12044" max="12269" width="9.140625" style="15"/>
    <col min="12270" max="12270" width="6.28515625" style="15" customWidth="1"/>
    <col min="12271" max="12271" width="7.5703125" style="15" customWidth="1"/>
    <col min="12272" max="12272" width="9.140625" style="15" customWidth="1"/>
    <col min="12273" max="12273" width="42.28515625" style="15" customWidth="1"/>
    <col min="12274" max="12274" width="16.7109375" style="15" customWidth="1"/>
    <col min="12275" max="12275" width="17.7109375" style="15" bestFit="1" customWidth="1"/>
    <col min="12276" max="12276" width="16.85546875" style="15" bestFit="1" customWidth="1"/>
    <col min="12277" max="12277" width="15.42578125" style="15" customWidth="1"/>
    <col min="12278" max="12278" width="14.28515625" style="15" customWidth="1"/>
    <col min="12279" max="12297" width="0" style="15" hidden="1" customWidth="1"/>
    <col min="12298" max="12298" width="9.140625" style="15"/>
    <col min="12299" max="12299" width="13.28515625" style="15" customWidth="1"/>
    <col min="12300" max="12525" width="9.140625" style="15"/>
    <col min="12526" max="12526" width="6.28515625" style="15" customWidth="1"/>
    <col min="12527" max="12527" width="7.5703125" style="15" customWidth="1"/>
    <col min="12528" max="12528" width="9.140625" style="15" customWidth="1"/>
    <col min="12529" max="12529" width="42.28515625" style="15" customWidth="1"/>
    <col min="12530" max="12530" width="16.7109375" style="15" customWidth="1"/>
    <col min="12531" max="12531" width="17.7109375" style="15" bestFit="1" customWidth="1"/>
    <col min="12532" max="12532" width="16.85546875" style="15" bestFit="1" customWidth="1"/>
    <col min="12533" max="12533" width="15.42578125" style="15" customWidth="1"/>
    <col min="12534" max="12534" width="14.28515625" style="15" customWidth="1"/>
    <col min="12535" max="12553" width="0" style="15" hidden="1" customWidth="1"/>
    <col min="12554" max="12554" width="9.140625" style="15"/>
    <col min="12555" max="12555" width="13.28515625" style="15" customWidth="1"/>
    <col min="12556" max="12781" width="9.140625" style="15"/>
    <col min="12782" max="12782" width="6.28515625" style="15" customWidth="1"/>
    <col min="12783" max="12783" width="7.5703125" style="15" customWidth="1"/>
    <col min="12784" max="12784" width="9.140625" style="15" customWidth="1"/>
    <col min="12785" max="12785" width="42.28515625" style="15" customWidth="1"/>
    <col min="12786" max="12786" width="16.7109375" style="15" customWidth="1"/>
    <col min="12787" max="12787" width="17.7109375" style="15" bestFit="1" customWidth="1"/>
    <col min="12788" max="12788" width="16.85546875" style="15" bestFit="1" customWidth="1"/>
    <col min="12789" max="12789" width="15.42578125" style="15" customWidth="1"/>
    <col min="12790" max="12790" width="14.28515625" style="15" customWidth="1"/>
    <col min="12791" max="12809" width="0" style="15" hidden="1" customWidth="1"/>
    <col min="12810" max="12810" width="9.140625" style="15"/>
    <col min="12811" max="12811" width="13.28515625" style="15" customWidth="1"/>
    <col min="12812" max="13037" width="9.140625" style="15"/>
    <col min="13038" max="13038" width="6.28515625" style="15" customWidth="1"/>
    <col min="13039" max="13039" width="7.5703125" style="15" customWidth="1"/>
    <col min="13040" max="13040" width="9.140625" style="15" customWidth="1"/>
    <col min="13041" max="13041" width="42.28515625" style="15" customWidth="1"/>
    <col min="13042" max="13042" width="16.7109375" style="15" customWidth="1"/>
    <col min="13043" max="13043" width="17.7109375" style="15" bestFit="1" customWidth="1"/>
    <col min="13044" max="13044" width="16.85546875" style="15" bestFit="1" customWidth="1"/>
    <col min="13045" max="13045" width="15.42578125" style="15" customWidth="1"/>
    <col min="13046" max="13046" width="14.28515625" style="15" customWidth="1"/>
    <col min="13047" max="13065" width="0" style="15" hidden="1" customWidth="1"/>
    <col min="13066" max="13066" width="9.140625" style="15"/>
    <col min="13067" max="13067" width="13.28515625" style="15" customWidth="1"/>
    <col min="13068" max="13293" width="9.140625" style="15"/>
    <col min="13294" max="13294" width="6.28515625" style="15" customWidth="1"/>
    <col min="13295" max="13295" width="7.5703125" style="15" customWidth="1"/>
    <col min="13296" max="13296" width="9.140625" style="15" customWidth="1"/>
    <col min="13297" max="13297" width="42.28515625" style="15" customWidth="1"/>
    <col min="13298" max="13298" width="16.7109375" style="15" customWidth="1"/>
    <col min="13299" max="13299" width="17.7109375" style="15" bestFit="1" customWidth="1"/>
    <col min="13300" max="13300" width="16.85546875" style="15" bestFit="1" customWidth="1"/>
    <col min="13301" max="13301" width="15.42578125" style="15" customWidth="1"/>
    <col min="13302" max="13302" width="14.28515625" style="15" customWidth="1"/>
    <col min="13303" max="13321" width="0" style="15" hidden="1" customWidth="1"/>
    <col min="13322" max="13322" width="9.140625" style="15"/>
    <col min="13323" max="13323" width="13.28515625" style="15" customWidth="1"/>
    <col min="13324" max="13549" width="9.140625" style="15"/>
    <col min="13550" max="13550" width="6.28515625" style="15" customWidth="1"/>
    <col min="13551" max="13551" width="7.5703125" style="15" customWidth="1"/>
    <col min="13552" max="13552" width="9.140625" style="15" customWidth="1"/>
    <col min="13553" max="13553" width="42.28515625" style="15" customWidth="1"/>
    <col min="13554" max="13554" width="16.7109375" style="15" customWidth="1"/>
    <col min="13555" max="13555" width="17.7109375" style="15" bestFit="1" customWidth="1"/>
    <col min="13556" max="13556" width="16.85546875" style="15" bestFit="1" customWidth="1"/>
    <col min="13557" max="13557" width="15.42578125" style="15" customWidth="1"/>
    <col min="13558" max="13558" width="14.28515625" style="15" customWidth="1"/>
    <col min="13559" max="13577" width="0" style="15" hidden="1" customWidth="1"/>
    <col min="13578" max="13578" width="9.140625" style="15"/>
    <col min="13579" max="13579" width="13.28515625" style="15" customWidth="1"/>
    <col min="13580" max="13805" width="9.140625" style="15"/>
    <col min="13806" max="13806" width="6.28515625" style="15" customWidth="1"/>
    <col min="13807" max="13807" width="7.5703125" style="15" customWidth="1"/>
    <col min="13808" max="13808" width="9.140625" style="15" customWidth="1"/>
    <col min="13809" max="13809" width="42.28515625" style="15" customWidth="1"/>
    <col min="13810" max="13810" width="16.7109375" style="15" customWidth="1"/>
    <col min="13811" max="13811" width="17.7109375" style="15" bestFit="1" customWidth="1"/>
    <col min="13812" max="13812" width="16.85546875" style="15" bestFit="1" customWidth="1"/>
    <col min="13813" max="13813" width="15.42578125" style="15" customWidth="1"/>
    <col min="13814" max="13814" width="14.28515625" style="15" customWidth="1"/>
    <col min="13815" max="13833" width="0" style="15" hidden="1" customWidth="1"/>
    <col min="13834" max="13834" width="9.140625" style="15"/>
    <col min="13835" max="13835" width="13.28515625" style="15" customWidth="1"/>
    <col min="13836" max="14061" width="9.140625" style="15"/>
    <col min="14062" max="14062" width="6.28515625" style="15" customWidth="1"/>
    <col min="14063" max="14063" width="7.5703125" style="15" customWidth="1"/>
    <col min="14064" max="14064" width="9.140625" style="15" customWidth="1"/>
    <col min="14065" max="14065" width="42.28515625" style="15" customWidth="1"/>
    <col min="14066" max="14066" width="16.7109375" style="15" customWidth="1"/>
    <col min="14067" max="14067" width="17.7109375" style="15" bestFit="1" customWidth="1"/>
    <col min="14068" max="14068" width="16.85546875" style="15" bestFit="1" customWidth="1"/>
    <col min="14069" max="14069" width="15.42578125" style="15" customWidth="1"/>
    <col min="14070" max="14070" width="14.28515625" style="15" customWidth="1"/>
    <col min="14071" max="14089" width="0" style="15" hidden="1" customWidth="1"/>
    <col min="14090" max="14090" width="9.140625" style="15"/>
    <col min="14091" max="14091" width="13.28515625" style="15" customWidth="1"/>
    <col min="14092" max="14317" width="9.140625" style="15"/>
    <col min="14318" max="14318" width="6.28515625" style="15" customWidth="1"/>
    <col min="14319" max="14319" width="7.5703125" style="15" customWidth="1"/>
    <col min="14320" max="14320" width="9.140625" style="15" customWidth="1"/>
    <col min="14321" max="14321" width="42.28515625" style="15" customWidth="1"/>
    <col min="14322" max="14322" width="16.7109375" style="15" customWidth="1"/>
    <col min="14323" max="14323" width="17.7109375" style="15" bestFit="1" customWidth="1"/>
    <col min="14324" max="14324" width="16.85546875" style="15" bestFit="1" customWidth="1"/>
    <col min="14325" max="14325" width="15.42578125" style="15" customWidth="1"/>
    <col min="14326" max="14326" width="14.28515625" style="15" customWidth="1"/>
    <col min="14327" max="14345" width="0" style="15" hidden="1" customWidth="1"/>
    <col min="14346" max="14346" width="9.140625" style="15"/>
    <col min="14347" max="14347" width="13.28515625" style="15" customWidth="1"/>
    <col min="14348" max="14573" width="9.140625" style="15"/>
    <col min="14574" max="14574" width="6.28515625" style="15" customWidth="1"/>
    <col min="14575" max="14575" width="7.5703125" style="15" customWidth="1"/>
    <col min="14576" max="14576" width="9.140625" style="15" customWidth="1"/>
    <col min="14577" max="14577" width="42.28515625" style="15" customWidth="1"/>
    <col min="14578" max="14578" width="16.7109375" style="15" customWidth="1"/>
    <col min="14579" max="14579" width="17.7109375" style="15" bestFit="1" customWidth="1"/>
    <col min="14580" max="14580" width="16.85546875" style="15" bestFit="1" customWidth="1"/>
    <col min="14581" max="14581" width="15.42578125" style="15" customWidth="1"/>
    <col min="14582" max="14582" width="14.28515625" style="15" customWidth="1"/>
    <col min="14583" max="14601" width="0" style="15" hidden="1" customWidth="1"/>
    <col min="14602" max="14602" width="9.140625" style="15"/>
    <col min="14603" max="14603" width="13.28515625" style="15" customWidth="1"/>
    <col min="14604" max="14829" width="9.140625" style="15"/>
    <col min="14830" max="14830" width="6.28515625" style="15" customWidth="1"/>
    <col min="14831" max="14831" width="7.5703125" style="15" customWidth="1"/>
    <col min="14832" max="14832" width="9.140625" style="15" customWidth="1"/>
    <col min="14833" max="14833" width="42.28515625" style="15" customWidth="1"/>
    <col min="14834" max="14834" width="16.7109375" style="15" customWidth="1"/>
    <col min="14835" max="14835" width="17.7109375" style="15" bestFit="1" customWidth="1"/>
    <col min="14836" max="14836" width="16.85546875" style="15" bestFit="1" customWidth="1"/>
    <col min="14837" max="14837" width="15.42578125" style="15" customWidth="1"/>
    <col min="14838" max="14838" width="14.28515625" style="15" customWidth="1"/>
    <col min="14839" max="14857" width="0" style="15" hidden="1" customWidth="1"/>
    <col min="14858" max="14858" width="9.140625" style="15"/>
    <col min="14859" max="14859" width="13.28515625" style="15" customWidth="1"/>
    <col min="14860" max="15085" width="9.140625" style="15"/>
    <col min="15086" max="15086" width="6.28515625" style="15" customWidth="1"/>
    <col min="15087" max="15087" width="7.5703125" style="15" customWidth="1"/>
    <col min="15088" max="15088" width="9.140625" style="15" customWidth="1"/>
    <col min="15089" max="15089" width="42.28515625" style="15" customWidth="1"/>
    <col min="15090" max="15090" width="16.7109375" style="15" customWidth="1"/>
    <col min="15091" max="15091" width="17.7109375" style="15" bestFit="1" customWidth="1"/>
    <col min="15092" max="15092" width="16.85546875" style="15" bestFit="1" customWidth="1"/>
    <col min="15093" max="15093" width="15.42578125" style="15" customWidth="1"/>
    <col min="15094" max="15094" width="14.28515625" style="15" customWidth="1"/>
    <col min="15095" max="15113" width="0" style="15" hidden="1" customWidth="1"/>
    <col min="15114" max="15114" width="9.140625" style="15"/>
    <col min="15115" max="15115" width="13.28515625" style="15" customWidth="1"/>
    <col min="15116" max="15341" width="9.140625" style="15"/>
    <col min="15342" max="15342" width="6.28515625" style="15" customWidth="1"/>
    <col min="15343" max="15343" width="7.5703125" style="15" customWidth="1"/>
    <col min="15344" max="15344" width="9.140625" style="15" customWidth="1"/>
    <col min="15345" max="15345" width="42.28515625" style="15" customWidth="1"/>
    <col min="15346" max="15346" width="16.7109375" style="15" customWidth="1"/>
    <col min="15347" max="15347" width="17.7109375" style="15" bestFit="1" customWidth="1"/>
    <col min="15348" max="15348" width="16.85546875" style="15" bestFit="1" customWidth="1"/>
    <col min="15349" max="15349" width="15.42578125" style="15" customWidth="1"/>
    <col min="15350" max="15350" width="14.28515625" style="15" customWidth="1"/>
    <col min="15351" max="15369" width="0" style="15" hidden="1" customWidth="1"/>
    <col min="15370" max="15370" width="9.140625" style="15"/>
    <col min="15371" max="15371" width="13.28515625" style="15" customWidth="1"/>
    <col min="15372" max="15597" width="9.140625" style="15"/>
    <col min="15598" max="15598" width="6.28515625" style="15" customWidth="1"/>
    <col min="15599" max="15599" width="7.5703125" style="15" customWidth="1"/>
    <col min="15600" max="15600" width="9.140625" style="15" customWidth="1"/>
    <col min="15601" max="15601" width="42.28515625" style="15" customWidth="1"/>
    <col min="15602" max="15602" width="16.7109375" style="15" customWidth="1"/>
    <col min="15603" max="15603" width="17.7109375" style="15" bestFit="1" customWidth="1"/>
    <col min="15604" max="15604" width="16.85546875" style="15" bestFit="1" customWidth="1"/>
    <col min="15605" max="15605" width="15.42578125" style="15" customWidth="1"/>
    <col min="15606" max="15606" width="14.28515625" style="15" customWidth="1"/>
    <col min="15607" max="15625" width="0" style="15" hidden="1" customWidth="1"/>
    <col min="15626" max="15626" width="9.140625" style="15"/>
    <col min="15627" max="15627" width="13.28515625" style="15" customWidth="1"/>
    <col min="15628" max="15853" width="9.140625" style="15"/>
    <col min="15854" max="15854" width="6.28515625" style="15" customWidth="1"/>
    <col min="15855" max="15855" width="7.5703125" style="15" customWidth="1"/>
    <col min="15856" max="15856" width="9.140625" style="15" customWidth="1"/>
    <col min="15857" max="15857" width="42.28515625" style="15" customWidth="1"/>
    <col min="15858" max="15858" width="16.7109375" style="15" customWidth="1"/>
    <col min="15859" max="15859" width="17.7109375" style="15" bestFit="1" customWidth="1"/>
    <col min="15860" max="15860" width="16.85546875" style="15" bestFit="1" customWidth="1"/>
    <col min="15861" max="15861" width="15.42578125" style="15" customWidth="1"/>
    <col min="15862" max="15862" width="14.28515625" style="15" customWidth="1"/>
    <col min="15863" max="15881" width="0" style="15" hidden="1" customWidth="1"/>
    <col min="15882" max="15882" width="9.140625" style="15"/>
    <col min="15883" max="15883" width="13.28515625" style="15" customWidth="1"/>
    <col min="15884" max="16109" width="9.140625" style="15"/>
    <col min="16110" max="16110" width="6.28515625" style="15" customWidth="1"/>
    <col min="16111" max="16111" width="7.5703125" style="15" customWidth="1"/>
    <col min="16112" max="16112" width="9.140625" style="15" customWidth="1"/>
    <col min="16113" max="16113" width="42.28515625" style="15" customWidth="1"/>
    <col min="16114" max="16114" width="16.7109375" style="15" customWidth="1"/>
    <col min="16115" max="16115" width="17.7109375" style="15" bestFit="1" customWidth="1"/>
    <col min="16116" max="16116" width="16.85546875" style="15" bestFit="1" customWidth="1"/>
    <col min="16117" max="16117" width="15.42578125" style="15" customWidth="1"/>
    <col min="16118" max="16118" width="14.28515625" style="15" customWidth="1"/>
    <col min="16119" max="16137" width="0" style="15" hidden="1" customWidth="1"/>
    <col min="16138" max="16138" width="9.140625" style="15"/>
    <col min="16139" max="16139" width="13.28515625" style="15" customWidth="1"/>
    <col min="16140" max="16384" width="9.140625" style="15"/>
  </cols>
  <sheetData>
    <row r="1" spans="1:10" ht="14.25" x14ac:dyDescent="0.25">
      <c r="F1" s="195" t="s">
        <v>49</v>
      </c>
      <c r="G1" s="195"/>
      <c r="H1" s="195"/>
      <c r="I1" s="195"/>
      <c r="J1" s="131"/>
    </row>
    <row r="2" spans="1:10" ht="14.25" x14ac:dyDescent="0.25">
      <c r="F2" s="195" t="s">
        <v>66</v>
      </c>
      <c r="G2" s="195"/>
      <c r="H2" s="195"/>
      <c r="I2" s="195"/>
      <c r="J2" s="131"/>
    </row>
    <row r="3" spans="1:10" ht="14.25" x14ac:dyDescent="0.25">
      <c r="F3" s="195" t="s">
        <v>50</v>
      </c>
      <c r="G3" s="195"/>
      <c r="H3" s="195"/>
      <c r="I3" s="195"/>
      <c r="J3" s="131"/>
    </row>
    <row r="4" spans="1:10" ht="14.25" x14ac:dyDescent="0.25">
      <c r="F4" s="131"/>
      <c r="G4" s="131"/>
      <c r="H4" s="131"/>
      <c r="I4" s="131"/>
      <c r="J4" s="131"/>
    </row>
    <row r="5" spans="1:10" ht="63" customHeight="1" x14ac:dyDescent="0.3">
      <c r="B5" s="134"/>
      <c r="C5" s="134"/>
      <c r="D5" s="134"/>
      <c r="E5" s="194" t="s">
        <v>51</v>
      </c>
      <c r="F5" s="194"/>
      <c r="G5" s="194"/>
      <c r="H5" s="194"/>
      <c r="I5" s="194"/>
      <c r="J5" s="17"/>
    </row>
    <row r="6" spans="1:10" x14ac:dyDescent="0.25">
      <c r="I6" s="127"/>
      <c r="J6" s="127" t="s">
        <v>52</v>
      </c>
    </row>
    <row r="7" spans="1:10" s="138" customFormat="1" ht="14.25" x14ac:dyDescent="0.25">
      <c r="A7" s="135"/>
      <c r="B7" s="135"/>
      <c r="C7" s="135"/>
      <c r="D7" s="136"/>
      <c r="E7" s="137"/>
      <c r="F7" s="17"/>
      <c r="G7" s="17"/>
      <c r="H7" s="17"/>
      <c r="I7" s="17"/>
      <c r="J7" s="17"/>
    </row>
    <row r="8" spans="1:10" s="138" customFormat="1" ht="42.75" customHeight="1" x14ac:dyDescent="0.25">
      <c r="A8" s="196" t="s">
        <v>53</v>
      </c>
      <c r="B8" s="197"/>
      <c r="C8" s="198"/>
      <c r="D8" s="205" t="s">
        <v>54</v>
      </c>
      <c r="E8" s="208" t="s">
        <v>55</v>
      </c>
      <c r="F8" s="212" t="s">
        <v>6</v>
      </c>
      <c r="G8" s="212"/>
      <c r="H8" s="212"/>
      <c r="I8" s="212"/>
      <c r="J8" s="212"/>
    </row>
    <row r="9" spans="1:10" s="139" customFormat="1" ht="38.25" customHeight="1" x14ac:dyDescent="0.25">
      <c r="A9" s="199"/>
      <c r="B9" s="200"/>
      <c r="C9" s="201"/>
      <c r="D9" s="206"/>
      <c r="E9" s="209"/>
      <c r="F9" s="211" t="s">
        <v>69</v>
      </c>
      <c r="G9" s="211" t="s">
        <v>8</v>
      </c>
      <c r="H9" s="211"/>
      <c r="I9" s="211"/>
      <c r="J9" s="211"/>
    </row>
    <row r="10" spans="1:10" s="139" customFormat="1" ht="13.5" customHeight="1" x14ac:dyDescent="0.25">
      <c r="A10" s="202"/>
      <c r="B10" s="203"/>
      <c r="C10" s="204"/>
      <c r="D10" s="206"/>
      <c r="E10" s="209"/>
      <c r="F10" s="211"/>
      <c r="G10" s="211" t="s">
        <v>70</v>
      </c>
      <c r="H10" s="211" t="s">
        <v>71</v>
      </c>
      <c r="I10" s="211" t="s">
        <v>72</v>
      </c>
      <c r="J10" s="213" t="s">
        <v>82</v>
      </c>
    </row>
    <row r="11" spans="1:10" s="139" customFormat="1" ht="87.75" customHeight="1" x14ac:dyDescent="0.25">
      <c r="A11" s="140" t="s">
        <v>56</v>
      </c>
      <c r="B11" s="140" t="s">
        <v>57</v>
      </c>
      <c r="C11" s="140" t="s">
        <v>58</v>
      </c>
      <c r="D11" s="207"/>
      <c r="E11" s="210"/>
      <c r="F11" s="211"/>
      <c r="G11" s="211"/>
      <c r="H11" s="211"/>
      <c r="I11" s="211"/>
      <c r="J11" s="213"/>
    </row>
    <row r="12" spans="1:10" s="144" customFormat="1" ht="30.75" customHeight="1" x14ac:dyDescent="0.25">
      <c r="A12" s="141"/>
      <c r="B12" s="141"/>
      <c r="C12" s="141"/>
      <c r="D12" s="142"/>
      <c r="E12" s="143" t="s">
        <v>59</v>
      </c>
      <c r="F12" s="18">
        <f t="shared" ref="F12:G12" si="0">SUM(F13)</f>
        <v>-1346568.1</v>
      </c>
      <c r="G12" s="18">
        <f t="shared" si="0"/>
        <v>0</v>
      </c>
      <c r="H12" s="18">
        <f>SUM(H13)</f>
        <v>-1346568.1</v>
      </c>
      <c r="I12" s="18">
        <f t="shared" ref="I12" si="1">SUM(I13)</f>
        <v>0</v>
      </c>
      <c r="J12" s="18"/>
    </row>
    <row r="13" spans="1:10" s="148" customFormat="1" ht="66" x14ac:dyDescent="0.25">
      <c r="A13" s="145"/>
      <c r="B13" s="145"/>
      <c r="C13" s="145"/>
      <c r="D13" s="146"/>
      <c r="E13" s="147" t="s">
        <v>9</v>
      </c>
      <c r="F13" s="18">
        <f>SUM(F15+F55)</f>
        <v>-1346568.1</v>
      </c>
      <c r="G13" s="18">
        <f>SUM(G15+G55)</f>
        <v>0</v>
      </c>
      <c r="H13" s="18">
        <f>SUM(H15+H55)</f>
        <v>-1346568.1</v>
      </c>
      <c r="I13" s="18">
        <f>SUM(I15+I55)</f>
        <v>0</v>
      </c>
      <c r="J13" s="18">
        <f>SUM(J15+J55)</f>
        <v>0</v>
      </c>
    </row>
    <row r="14" spans="1:10" s="148" customFormat="1" ht="16.5" x14ac:dyDescent="0.25">
      <c r="A14" s="145"/>
      <c r="B14" s="145"/>
      <c r="C14" s="145"/>
      <c r="D14" s="146"/>
      <c r="E14" s="149" t="s">
        <v>60</v>
      </c>
      <c r="F14" s="18"/>
      <c r="G14" s="19"/>
      <c r="H14" s="19"/>
      <c r="I14" s="19"/>
      <c r="J14" s="150"/>
    </row>
    <row r="15" spans="1:10" s="153" customFormat="1" ht="49.5" x14ac:dyDescent="0.25">
      <c r="A15" s="145" t="s">
        <v>10</v>
      </c>
      <c r="B15" s="145" t="s">
        <v>11</v>
      </c>
      <c r="C15" s="145" t="s">
        <v>12</v>
      </c>
      <c r="D15" s="151" t="s">
        <v>12</v>
      </c>
      <c r="E15" s="152" t="s">
        <v>47</v>
      </c>
      <c r="F15" s="20">
        <f>SUM(F17)</f>
        <v>-1298020.9000000001</v>
      </c>
      <c r="G15" s="20">
        <f t="shared" ref="G15:J15" si="2">SUM(G17)</f>
        <v>0</v>
      </c>
      <c r="H15" s="20">
        <f t="shared" si="2"/>
        <v>-1298020.9000000001</v>
      </c>
      <c r="I15" s="20">
        <f t="shared" si="2"/>
        <v>0</v>
      </c>
      <c r="J15" s="20">
        <f t="shared" si="2"/>
        <v>0</v>
      </c>
    </row>
    <row r="16" spans="1:10" s="148" customFormat="1" ht="16.5" x14ac:dyDescent="0.25">
      <c r="A16" s="145"/>
      <c r="B16" s="145"/>
      <c r="C16" s="145"/>
      <c r="D16" s="146"/>
      <c r="E16" s="149" t="s">
        <v>60</v>
      </c>
      <c r="F16" s="18"/>
      <c r="G16" s="19"/>
      <c r="H16" s="19"/>
      <c r="I16" s="19"/>
      <c r="J16" s="150"/>
    </row>
    <row r="17" spans="1:10" s="148" customFormat="1" ht="33" x14ac:dyDescent="0.25">
      <c r="A17" s="145"/>
      <c r="B17" s="145"/>
      <c r="C17" s="145"/>
      <c r="D17" s="146"/>
      <c r="E17" s="143" t="s">
        <v>80</v>
      </c>
      <c r="F17" s="18">
        <f>SUM(F18+F36+F42)</f>
        <v>-1298020.9000000001</v>
      </c>
      <c r="G17" s="18">
        <f>SUM(G18+G36+G42)</f>
        <v>0</v>
      </c>
      <c r="H17" s="18">
        <f>SUM(H18+H36+H42)</f>
        <v>-1298020.9000000001</v>
      </c>
      <c r="I17" s="18">
        <f>SUM(I18+I36+I42)</f>
        <v>0</v>
      </c>
      <c r="J17" s="18">
        <f>SUM(J18+J36+J42)</f>
        <v>0</v>
      </c>
    </row>
    <row r="18" spans="1:10" s="148" customFormat="1" ht="33" x14ac:dyDescent="0.25">
      <c r="A18" s="145"/>
      <c r="B18" s="145"/>
      <c r="C18" s="145"/>
      <c r="D18" s="146"/>
      <c r="E18" s="154" t="s">
        <v>79</v>
      </c>
      <c r="F18" s="20">
        <f>SUM(F20+F27+F30+F32+F34)</f>
        <v>-942130</v>
      </c>
      <c r="G18" s="20">
        <f t="shared" ref="G18:J18" si="3">SUM(G20+G27+G30+G32+G34)</f>
        <v>0</v>
      </c>
      <c r="H18" s="20">
        <f t="shared" si="3"/>
        <v>-942130</v>
      </c>
      <c r="I18" s="20">
        <f t="shared" si="3"/>
        <v>0</v>
      </c>
      <c r="J18" s="20">
        <f t="shared" si="3"/>
        <v>0</v>
      </c>
    </row>
    <row r="19" spans="1:10" s="148" customFormat="1" ht="16.5" x14ac:dyDescent="0.25">
      <c r="A19" s="145"/>
      <c r="B19" s="145"/>
      <c r="C19" s="145"/>
      <c r="D19" s="146"/>
      <c r="E19" s="149" t="s">
        <v>60</v>
      </c>
      <c r="F19" s="20"/>
      <c r="G19" s="20"/>
      <c r="H19" s="20"/>
      <c r="I19" s="20"/>
      <c r="J19" s="150"/>
    </row>
    <row r="20" spans="1:10" s="148" customFormat="1" ht="33" x14ac:dyDescent="0.25">
      <c r="A20" s="145"/>
      <c r="B20" s="145"/>
      <c r="C20" s="145"/>
      <c r="D20" s="145"/>
      <c r="E20" s="9" t="s">
        <v>16</v>
      </c>
      <c r="F20" s="10">
        <f>SUM(F21:F26)</f>
        <v>-29565.300000000003</v>
      </c>
      <c r="G20" s="10">
        <f t="shared" ref="G20:I20" si="4">SUM(G21:G26)</f>
        <v>0</v>
      </c>
      <c r="H20" s="10">
        <f>SUM(H21:H26)</f>
        <v>-29565.300000000003</v>
      </c>
      <c r="I20" s="10">
        <f t="shared" si="4"/>
        <v>0</v>
      </c>
      <c r="J20" s="150"/>
    </row>
    <row r="21" spans="1:10" s="157" customFormat="1" ht="33" x14ac:dyDescent="0.25">
      <c r="A21" s="151"/>
      <c r="B21" s="151"/>
      <c r="C21" s="151"/>
      <c r="D21" s="151"/>
      <c r="E21" s="125" t="s">
        <v>17</v>
      </c>
      <c r="F21" s="12">
        <f>SUM(G21:J21)</f>
        <v>-24522.7</v>
      </c>
      <c r="G21" s="12"/>
      <c r="H21" s="12">
        <v>-24522.7</v>
      </c>
      <c r="I21" s="12"/>
      <c r="J21" s="156"/>
    </row>
    <row r="22" spans="1:10" s="157" customFormat="1" ht="33" x14ac:dyDescent="0.25">
      <c r="A22" s="151"/>
      <c r="B22" s="151"/>
      <c r="C22" s="151"/>
      <c r="D22" s="151"/>
      <c r="E22" s="125" t="s">
        <v>18</v>
      </c>
      <c r="F22" s="12">
        <f t="shared" ref="F22:F26" si="5">SUM(G22:J22)</f>
        <v>-1353.2</v>
      </c>
      <c r="G22" s="12"/>
      <c r="H22" s="12">
        <v>-1353.2</v>
      </c>
      <c r="I22" s="12"/>
      <c r="J22" s="156"/>
    </row>
    <row r="23" spans="1:10" s="157" customFormat="1" ht="33" x14ac:dyDescent="0.25">
      <c r="A23" s="151"/>
      <c r="B23" s="151"/>
      <c r="C23" s="151"/>
      <c r="D23" s="151"/>
      <c r="E23" s="125" t="s">
        <v>19</v>
      </c>
      <c r="F23" s="12">
        <f t="shared" si="5"/>
        <v>-2266.8000000000002</v>
      </c>
      <c r="G23" s="12"/>
      <c r="H23" s="12">
        <v>-2266.8000000000002</v>
      </c>
      <c r="I23" s="12"/>
      <c r="J23" s="156"/>
    </row>
    <row r="24" spans="1:10" s="148" customFormat="1" ht="33" x14ac:dyDescent="0.25">
      <c r="A24" s="145"/>
      <c r="B24" s="145"/>
      <c r="C24" s="145"/>
      <c r="D24" s="145"/>
      <c r="E24" s="7" t="s">
        <v>73</v>
      </c>
      <c r="F24" s="12">
        <f t="shared" si="5"/>
        <v>-29.3</v>
      </c>
      <c r="G24" s="10"/>
      <c r="H24" s="5">
        <v>-29.3</v>
      </c>
      <c r="I24" s="5"/>
      <c r="J24" s="150"/>
    </row>
    <row r="25" spans="1:10" s="148" customFormat="1" ht="33" x14ac:dyDescent="0.25">
      <c r="A25" s="145"/>
      <c r="B25" s="145"/>
      <c r="C25" s="145"/>
      <c r="D25" s="145"/>
      <c r="E25" s="7" t="s">
        <v>20</v>
      </c>
      <c r="F25" s="12">
        <f t="shared" si="5"/>
        <v>-759.4</v>
      </c>
      <c r="G25" s="10"/>
      <c r="H25" s="5">
        <v>-759.4</v>
      </c>
      <c r="I25" s="5"/>
      <c r="J25" s="150"/>
    </row>
    <row r="26" spans="1:10" s="157" customFormat="1" ht="49.5" x14ac:dyDescent="0.25">
      <c r="A26" s="151"/>
      <c r="B26" s="151"/>
      <c r="C26" s="151"/>
      <c r="D26" s="151"/>
      <c r="E26" s="158" t="s">
        <v>21</v>
      </c>
      <c r="F26" s="12">
        <f t="shared" si="5"/>
        <v>-633.9</v>
      </c>
      <c r="G26" s="12"/>
      <c r="H26" s="12">
        <v>-633.9</v>
      </c>
      <c r="I26" s="12"/>
      <c r="J26" s="156"/>
    </row>
    <row r="27" spans="1:10" s="148" customFormat="1" ht="33" x14ac:dyDescent="0.25">
      <c r="A27" s="145"/>
      <c r="B27" s="145"/>
      <c r="C27" s="145"/>
      <c r="D27" s="145"/>
      <c r="E27" s="9" t="s">
        <v>22</v>
      </c>
      <c r="F27" s="10">
        <f>SUM(F28:F29)</f>
        <v>-294637.59999999998</v>
      </c>
      <c r="G27" s="10">
        <f>SUM(G28:G29)</f>
        <v>0</v>
      </c>
      <c r="H27" s="10">
        <f>SUM(H28:H29)</f>
        <v>-294637.59999999998</v>
      </c>
      <c r="I27" s="10">
        <f>SUM(I28:I29)</f>
        <v>0</v>
      </c>
      <c r="J27" s="10">
        <f>SUM(J28:J29)</f>
        <v>0</v>
      </c>
    </row>
    <row r="28" spans="1:10" s="157" customFormat="1" ht="33" x14ac:dyDescent="0.25">
      <c r="A28" s="151"/>
      <c r="B28" s="151"/>
      <c r="C28" s="151"/>
      <c r="D28" s="151"/>
      <c r="E28" s="7" t="s">
        <v>74</v>
      </c>
      <c r="F28" s="12">
        <f>SUM(G28:J28)</f>
        <v>-290957.8</v>
      </c>
      <c r="G28" s="12"/>
      <c r="H28" s="12">
        <v>-290957.8</v>
      </c>
      <c r="I28" s="12"/>
      <c r="J28" s="156"/>
    </row>
    <row r="29" spans="1:10" s="157" customFormat="1" ht="49.5" x14ac:dyDescent="0.25">
      <c r="A29" s="151"/>
      <c r="B29" s="151"/>
      <c r="C29" s="151"/>
      <c r="D29" s="151"/>
      <c r="E29" s="7" t="s">
        <v>76</v>
      </c>
      <c r="F29" s="12">
        <f t="shared" ref="F29" si="6">SUM(G29:J29)</f>
        <v>-3679.8</v>
      </c>
      <c r="G29" s="12"/>
      <c r="H29" s="12">
        <v>-3679.8</v>
      </c>
      <c r="I29" s="12"/>
      <c r="J29" s="156"/>
    </row>
    <row r="30" spans="1:10" s="148" customFormat="1" ht="33" x14ac:dyDescent="0.25">
      <c r="A30" s="145"/>
      <c r="B30" s="145"/>
      <c r="C30" s="145"/>
      <c r="D30" s="145"/>
      <c r="E30" s="9" t="s">
        <v>23</v>
      </c>
      <c r="F30" s="10">
        <f>F31</f>
        <v>-293.89999999999998</v>
      </c>
      <c r="G30" s="10">
        <f>G31</f>
        <v>0</v>
      </c>
      <c r="H30" s="10">
        <f>H31</f>
        <v>-293.89999999999998</v>
      </c>
      <c r="I30" s="10"/>
      <c r="J30" s="150"/>
    </row>
    <row r="31" spans="1:10" s="157" customFormat="1" ht="16.5" x14ac:dyDescent="0.25">
      <c r="A31" s="151"/>
      <c r="B31" s="151"/>
      <c r="C31" s="151"/>
      <c r="D31" s="151"/>
      <c r="E31" s="125" t="s">
        <v>24</v>
      </c>
      <c r="F31" s="12">
        <f>SUM(G31:J31)</f>
        <v>-293.89999999999998</v>
      </c>
      <c r="G31" s="12"/>
      <c r="H31" s="12">
        <v>-293.89999999999998</v>
      </c>
      <c r="I31" s="12"/>
      <c r="J31" s="156"/>
    </row>
    <row r="32" spans="1:10" s="148" customFormat="1" ht="33" x14ac:dyDescent="0.25">
      <c r="A32" s="145"/>
      <c r="B32" s="145"/>
      <c r="C32" s="145"/>
      <c r="D32" s="145"/>
      <c r="E32" s="9" t="s">
        <v>25</v>
      </c>
      <c r="F32" s="10">
        <f>SUM(F33:F33)</f>
        <v>-551.1</v>
      </c>
      <c r="G32" s="10">
        <f>SUM(G33:G33)</f>
        <v>0</v>
      </c>
      <c r="H32" s="10">
        <f>SUM(H33:H33)</f>
        <v>-551.1</v>
      </c>
      <c r="I32" s="10">
        <f>SUM(I33:I33)</f>
        <v>0</v>
      </c>
      <c r="J32" s="10">
        <f>SUM(J33:J33)</f>
        <v>0</v>
      </c>
    </row>
    <row r="33" spans="1:10" s="157" customFormat="1" ht="33" x14ac:dyDescent="0.25">
      <c r="A33" s="151"/>
      <c r="B33" s="151"/>
      <c r="C33" s="151"/>
      <c r="D33" s="151"/>
      <c r="E33" s="11" t="s">
        <v>77</v>
      </c>
      <c r="F33" s="12">
        <f>SUM(G33:I33)</f>
        <v>-551.1</v>
      </c>
      <c r="G33" s="12"/>
      <c r="H33" s="12">
        <v>-551.1</v>
      </c>
      <c r="I33" s="12"/>
      <c r="J33" s="156"/>
    </row>
    <row r="34" spans="1:10" s="148" customFormat="1" ht="33" x14ac:dyDescent="0.25">
      <c r="A34" s="145"/>
      <c r="B34" s="145"/>
      <c r="C34" s="145"/>
      <c r="D34" s="145"/>
      <c r="E34" s="9" t="s">
        <v>61</v>
      </c>
      <c r="F34" s="10">
        <f>SUM(F35:F35)</f>
        <v>-617082.1</v>
      </c>
      <c r="G34" s="10">
        <f>SUM(G35:G35)</f>
        <v>0</v>
      </c>
      <c r="H34" s="10">
        <f>SUM(H35:H35)</f>
        <v>-617082.1</v>
      </c>
      <c r="I34" s="10">
        <f>SUM(I35:I35)</f>
        <v>0</v>
      </c>
      <c r="J34" s="10">
        <f t="shared" ref="J34" si="7">SUM(K34:N34)</f>
        <v>0</v>
      </c>
    </row>
    <row r="35" spans="1:10" s="157" customFormat="1" ht="33" x14ac:dyDescent="0.25">
      <c r="A35" s="151"/>
      <c r="B35" s="151"/>
      <c r="C35" s="151"/>
      <c r="D35" s="151"/>
      <c r="E35" s="125" t="s">
        <v>26</v>
      </c>
      <c r="F35" s="12">
        <f>SUM(G35:I35)</f>
        <v>-617082.1</v>
      </c>
      <c r="G35" s="12"/>
      <c r="H35" s="12">
        <v>-617082.1</v>
      </c>
      <c r="I35" s="12"/>
      <c r="J35" s="156"/>
    </row>
    <row r="36" spans="1:10" s="153" customFormat="1" ht="33" x14ac:dyDescent="0.25">
      <c r="A36" s="159"/>
      <c r="B36" s="159"/>
      <c r="C36" s="159"/>
      <c r="D36" s="160"/>
      <c r="E36" s="154" t="s">
        <v>83</v>
      </c>
      <c r="F36" s="20">
        <f>SUM(F38+F40)</f>
        <v>-66009.3</v>
      </c>
      <c r="G36" s="20">
        <f t="shared" ref="G36:J36" si="8">SUM(G38+G40)</f>
        <v>0</v>
      </c>
      <c r="H36" s="20">
        <f t="shared" si="8"/>
        <v>-66009.3</v>
      </c>
      <c r="I36" s="20">
        <f t="shared" si="8"/>
        <v>0</v>
      </c>
      <c r="J36" s="20">
        <f t="shared" si="8"/>
        <v>0</v>
      </c>
    </row>
    <row r="37" spans="1:10" s="148" customFormat="1" ht="16.5" x14ac:dyDescent="0.25">
      <c r="A37" s="145"/>
      <c r="B37" s="145"/>
      <c r="C37" s="145"/>
      <c r="D37" s="146"/>
      <c r="E37" s="149" t="s">
        <v>60</v>
      </c>
      <c r="F37" s="21"/>
      <c r="G37" s="21"/>
      <c r="H37" s="21"/>
      <c r="I37" s="21"/>
      <c r="J37" s="150"/>
    </row>
    <row r="38" spans="1:10" s="148" customFormat="1" ht="16.5" x14ac:dyDescent="0.25">
      <c r="A38" s="145"/>
      <c r="B38" s="145"/>
      <c r="C38" s="145"/>
      <c r="D38" s="145"/>
      <c r="E38" s="9" t="s">
        <v>28</v>
      </c>
      <c r="F38" s="10">
        <f>F39</f>
        <v>-60959.3</v>
      </c>
      <c r="G38" s="10">
        <f>G39</f>
        <v>0</v>
      </c>
      <c r="H38" s="10">
        <f>H39</f>
        <v>-60959.3</v>
      </c>
      <c r="I38" s="10"/>
      <c r="J38" s="150"/>
    </row>
    <row r="39" spans="1:10" s="157" customFormat="1" ht="33" x14ac:dyDescent="0.25">
      <c r="A39" s="151"/>
      <c r="B39" s="151"/>
      <c r="C39" s="151"/>
      <c r="D39" s="151"/>
      <c r="E39" s="124" t="s">
        <v>29</v>
      </c>
      <c r="F39" s="12">
        <f>SUM(G39:J39)</f>
        <v>-60959.3</v>
      </c>
      <c r="G39" s="12"/>
      <c r="H39" s="12">
        <v>-60959.3</v>
      </c>
      <c r="I39" s="12"/>
      <c r="J39" s="156"/>
    </row>
    <row r="40" spans="1:10" s="148" customFormat="1" ht="49.5" x14ac:dyDescent="0.25">
      <c r="A40" s="145"/>
      <c r="B40" s="145"/>
      <c r="C40" s="145"/>
      <c r="D40" s="145"/>
      <c r="E40" s="9" t="s">
        <v>30</v>
      </c>
      <c r="F40" s="10">
        <f>F41</f>
        <v>-5050</v>
      </c>
      <c r="G40" s="10">
        <f>G41</f>
        <v>0</v>
      </c>
      <c r="H40" s="10">
        <f>H41</f>
        <v>-5050</v>
      </c>
      <c r="I40" s="10"/>
      <c r="J40" s="150"/>
    </row>
    <row r="41" spans="1:10" s="157" customFormat="1" ht="33" x14ac:dyDescent="0.25">
      <c r="A41" s="151"/>
      <c r="B41" s="151"/>
      <c r="C41" s="151"/>
      <c r="D41" s="151"/>
      <c r="E41" s="124" t="s">
        <v>31</v>
      </c>
      <c r="F41" s="12">
        <f>SUM(G41:J41)</f>
        <v>-5050</v>
      </c>
      <c r="G41" s="12"/>
      <c r="H41" s="12">
        <v>-5050</v>
      </c>
      <c r="I41" s="12"/>
      <c r="J41" s="156"/>
    </row>
    <row r="42" spans="1:10" s="153" customFormat="1" ht="33" x14ac:dyDescent="0.25">
      <c r="A42" s="159"/>
      <c r="B42" s="159"/>
      <c r="C42" s="159"/>
      <c r="D42" s="160"/>
      <c r="E42" s="161" t="s">
        <v>84</v>
      </c>
      <c r="F42" s="20">
        <f>SUM(F44:F54)</f>
        <v>-289881.60000000003</v>
      </c>
      <c r="G42" s="20">
        <f>SUM(G44:G54)</f>
        <v>0</v>
      </c>
      <c r="H42" s="20">
        <f>SUM(H44:H54)</f>
        <v>-289881.60000000003</v>
      </c>
      <c r="I42" s="20"/>
      <c r="J42" s="162"/>
    </row>
    <row r="43" spans="1:10" s="153" customFormat="1" ht="16.5" x14ac:dyDescent="0.25">
      <c r="A43" s="146"/>
      <c r="B43" s="146"/>
      <c r="C43" s="146"/>
      <c r="D43" s="151"/>
      <c r="E43" s="149" t="s">
        <v>60</v>
      </c>
      <c r="F43" s="21"/>
      <c r="G43" s="21"/>
      <c r="H43" s="21"/>
      <c r="I43" s="21"/>
      <c r="J43" s="162"/>
    </row>
    <row r="44" spans="1:10" s="148" customFormat="1" ht="49.5" x14ac:dyDescent="0.25">
      <c r="A44" s="145"/>
      <c r="B44" s="145"/>
      <c r="C44" s="145"/>
      <c r="D44" s="145"/>
      <c r="E44" s="133" t="s">
        <v>62</v>
      </c>
      <c r="F44" s="5">
        <f>SUM(G44:J44)</f>
        <v>-70</v>
      </c>
      <c r="G44" s="5"/>
      <c r="H44" s="5">
        <v>-70</v>
      </c>
      <c r="I44" s="10"/>
      <c r="J44" s="150"/>
    </row>
    <row r="45" spans="1:10" s="148" customFormat="1" ht="66" x14ac:dyDescent="0.25">
      <c r="A45" s="145"/>
      <c r="B45" s="145"/>
      <c r="C45" s="145"/>
      <c r="D45" s="145"/>
      <c r="E45" s="133" t="s">
        <v>63</v>
      </c>
      <c r="F45" s="5">
        <f t="shared" ref="F45:F54" si="9">SUM(G45:J45)</f>
        <v>-15278</v>
      </c>
      <c r="G45" s="5"/>
      <c r="H45" s="5">
        <v>-15278</v>
      </c>
      <c r="I45" s="10"/>
      <c r="J45" s="150"/>
    </row>
    <row r="46" spans="1:10" s="148" customFormat="1" ht="49.5" x14ac:dyDescent="0.25">
      <c r="A46" s="145"/>
      <c r="B46" s="145"/>
      <c r="C46" s="145"/>
      <c r="D46" s="145"/>
      <c r="E46" s="133" t="s">
        <v>32</v>
      </c>
      <c r="F46" s="5">
        <f t="shared" si="9"/>
        <v>-451.8</v>
      </c>
      <c r="G46" s="5"/>
      <c r="H46" s="5">
        <v>-451.8</v>
      </c>
      <c r="I46" s="10"/>
      <c r="J46" s="150"/>
    </row>
    <row r="47" spans="1:10" s="148" customFormat="1" ht="49.5" x14ac:dyDescent="0.25">
      <c r="A47" s="145"/>
      <c r="B47" s="145"/>
      <c r="C47" s="145"/>
      <c r="D47" s="145"/>
      <c r="E47" s="133" t="s">
        <v>33</v>
      </c>
      <c r="F47" s="5">
        <f t="shared" si="9"/>
        <v>-167.5</v>
      </c>
      <c r="G47" s="5"/>
      <c r="H47" s="5">
        <v>-167.5</v>
      </c>
      <c r="I47" s="10"/>
      <c r="J47" s="150"/>
    </row>
    <row r="48" spans="1:10" s="148" customFormat="1" ht="33" x14ac:dyDescent="0.25">
      <c r="A48" s="145"/>
      <c r="B48" s="145"/>
      <c r="C48" s="145"/>
      <c r="D48" s="145"/>
      <c r="E48" s="133" t="s">
        <v>34</v>
      </c>
      <c r="F48" s="5">
        <f t="shared" si="9"/>
        <v>-25267.3</v>
      </c>
      <c r="G48" s="5"/>
      <c r="H48" s="5">
        <v>-25267.3</v>
      </c>
      <c r="I48" s="10"/>
      <c r="J48" s="150"/>
    </row>
    <row r="49" spans="1:10" s="148" customFormat="1" ht="49.5" x14ac:dyDescent="0.25">
      <c r="A49" s="145"/>
      <c r="B49" s="145"/>
      <c r="C49" s="145"/>
      <c r="D49" s="145"/>
      <c r="E49" s="133" t="s">
        <v>35</v>
      </c>
      <c r="F49" s="5">
        <f t="shared" si="9"/>
        <v>-58174.6</v>
      </c>
      <c r="G49" s="5"/>
      <c r="H49" s="5">
        <v>-58174.6</v>
      </c>
      <c r="I49" s="10"/>
      <c r="J49" s="150"/>
    </row>
    <row r="50" spans="1:10" s="148" customFormat="1" ht="33" x14ac:dyDescent="0.25">
      <c r="A50" s="145"/>
      <c r="B50" s="145"/>
      <c r="C50" s="145"/>
      <c r="D50" s="145"/>
      <c r="E50" s="133" t="s">
        <v>36</v>
      </c>
      <c r="F50" s="5">
        <f t="shared" si="9"/>
        <v>-60602.9</v>
      </c>
      <c r="G50" s="5"/>
      <c r="H50" s="5">
        <v>-60602.9</v>
      </c>
      <c r="I50" s="10"/>
      <c r="J50" s="150"/>
    </row>
    <row r="51" spans="1:10" s="148" customFormat="1" ht="33" x14ac:dyDescent="0.25">
      <c r="A51" s="145"/>
      <c r="B51" s="145"/>
      <c r="C51" s="145"/>
      <c r="D51" s="145"/>
      <c r="E51" s="133" t="s">
        <v>37</v>
      </c>
      <c r="F51" s="5">
        <f t="shared" si="9"/>
        <v>-72195.8</v>
      </c>
      <c r="G51" s="5"/>
      <c r="H51" s="5">
        <v>-72195.8</v>
      </c>
      <c r="I51" s="10"/>
      <c r="J51" s="150"/>
    </row>
    <row r="52" spans="1:10" s="148" customFormat="1" ht="49.5" x14ac:dyDescent="0.25">
      <c r="A52" s="145"/>
      <c r="B52" s="145"/>
      <c r="C52" s="145"/>
      <c r="D52" s="145"/>
      <c r="E52" s="133" t="s">
        <v>38</v>
      </c>
      <c r="F52" s="5">
        <f t="shared" si="9"/>
        <v>-893</v>
      </c>
      <c r="G52" s="5"/>
      <c r="H52" s="5">
        <v>-893</v>
      </c>
      <c r="I52" s="10"/>
      <c r="J52" s="150"/>
    </row>
    <row r="53" spans="1:10" s="148" customFormat="1" ht="33" x14ac:dyDescent="0.25">
      <c r="A53" s="145"/>
      <c r="B53" s="145"/>
      <c r="C53" s="145"/>
      <c r="D53" s="145"/>
      <c r="E53" s="133" t="s">
        <v>39</v>
      </c>
      <c r="F53" s="5">
        <f t="shared" si="9"/>
        <v>-54068.9</v>
      </c>
      <c r="G53" s="5"/>
      <c r="H53" s="5">
        <v>-54068.9</v>
      </c>
      <c r="I53" s="10"/>
      <c r="J53" s="150"/>
    </row>
    <row r="54" spans="1:10" s="148" customFormat="1" ht="33" x14ac:dyDescent="0.25">
      <c r="A54" s="145"/>
      <c r="B54" s="145"/>
      <c r="C54" s="145"/>
      <c r="D54" s="145"/>
      <c r="E54" s="133" t="s">
        <v>75</v>
      </c>
      <c r="F54" s="5">
        <f t="shared" si="9"/>
        <v>-2711.8</v>
      </c>
      <c r="G54" s="5"/>
      <c r="H54" s="5">
        <v>-2711.8</v>
      </c>
      <c r="I54" s="10"/>
      <c r="J54" s="150"/>
    </row>
    <row r="55" spans="1:10" s="153" customFormat="1" ht="33" x14ac:dyDescent="0.25">
      <c r="A55" s="145" t="s">
        <v>10</v>
      </c>
      <c r="B55" s="145" t="s">
        <v>11</v>
      </c>
      <c r="C55" s="145" t="s">
        <v>12</v>
      </c>
      <c r="D55" s="163" t="s">
        <v>48</v>
      </c>
      <c r="E55" s="152" t="s">
        <v>64</v>
      </c>
      <c r="F55" s="19">
        <f>SUM(F57)</f>
        <v>-48547.199999999997</v>
      </c>
      <c r="G55" s="19">
        <f t="shared" ref="G55" si="10">SUM(G57)</f>
        <v>0</v>
      </c>
      <c r="H55" s="19">
        <f>SUM(H57)</f>
        <v>-48547.199999999997</v>
      </c>
      <c r="I55" s="19">
        <f t="shared" ref="I55" si="11">SUM(I57)</f>
        <v>0</v>
      </c>
      <c r="J55" s="19">
        <f>SUM(J57)</f>
        <v>0</v>
      </c>
    </row>
    <row r="56" spans="1:10" s="148" customFormat="1" ht="16.5" x14ac:dyDescent="0.25">
      <c r="A56" s="145"/>
      <c r="B56" s="145"/>
      <c r="C56" s="145"/>
      <c r="D56" s="146"/>
      <c r="E56" s="149" t="s">
        <v>60</v>
      </c>
      <c r="F56" s="19"/>
      <c r="G56" s="19"/>
      <c r="H56" s="19"/>
      <c r="I56" s="5"/>
      <c r="J56" s="150"/>
    </row>
    <row r="57" spans="1:10" s="148" customFormat="1" ht="33" x14ac:dyDescent="0.25">
      <c r="A57" s="145"/>
      <c r="B57" s="145"/>
      <c r="C57" s="145"/>
      <c r="D57" s="146"/>
      <c r="E57" s="143" t="s">
        <v>81</v>
      </c>
      <c r="F57" s="19">
        <f>SUM(F58:F65)</f>
        <v>-48547.199999999997</v>
      </c>
      <c r="G57" s="19">
        <f>SUM(G58:G65)</f>
        <v>0</v>
      </c>
      <c r="H57" s="19">
        <f>SUM(H58:H65)</f>
        <v>-48547.199999999997</v>
      </c>
      <c r="I57" s="19">
        <f>SUM(I58:I65)</f>
        <v>0</v>
      </c>
      <c r="J57" s="19"/>
    </row>
    <row r="58" spans="1:10" s="148" customFormat="1" ht="66" x14ac:dyDescent="0.25">
      <c r="A58" s="145"/>
      <c r="B58" s="145"/>
      <c r="C58" s="145"/>
      <c r="D58" s="145"/>
      <c r="E58" s="9" t="s">
        <v>40</v>
      </c>
      <c r="F58" s="132">
        <f>SUM(G58:J58)</f>
        <v>-27792.799999999999</v>
      </c>
      <c r="G58" s="5"/>
      <c r="H58" s="5">
        <v>-27792.799999999999</v>
      </c>
      <c r="I58" s="5"/>
      <c r="J58" s="155"/>
    </row>
    <row r="59" spans="1:10" s="148" customFormat="1" ht="49.5" x14ac:dyDescent="0.25">
      <c r="A59" s="145"/>
      <c r="B59" s="145"/>
      <c r="C59" s="145"/>
      <c r="D59" s="145"/>
      <c r="E59" s="9" t="s">
        <v>41</v>
      </c>
      <c r="F59" s="132">
        <f t="shared" ref="F59:F65" si="12">SUM(G59:J59)</f>
        <v>-651.1</v>
      </c>
      <c r="G59" s="5"/>
      <c r="H59" s="5">
        <v>-651.1</v>
      </c>
      <c r="I59" s="5"/>
      <c r="J59" s="155"/>
    </row>
    <row r="60" spans="1:10" s="148" customFormat="1" ht="49.5" x14ac:dyDescent="0.25">
      <c r="A60" s="145"/>
      <c r="B60" s="145"/>
      <c r="C60" s="145"/>
      <c r="D60" s="145"/>
      <c r="E60" s="9" t="s">
        <v>42</v>
      </c>
      <c r="F60" s="132">
        <f t="shared" si="12"/>
        <v>-4352.7</v>
      </c>
      <c r="G60" s="5"/>
      <c r="H60" s="5">
        <v>-4352.7</v>
      </c>
      <c r="I60" s="5"/>
      <c r="J60" s="155"/>
    </row>
    <row r="61" spans="1:10" s="148" customFormat="1" ht="82.5" x14ac:dyDescent="0.25">
      <c r="A61" s="145"/>
      <c r="B61" s="145"/>
      <c r="C61" s="145"/>
      <c r="D61" s="145"/>
      <c r="E61" s="9" t="s">
        <v>65</v>
      </c>
      <c r="F61" s="132">
        <f t="shared" si="12"/>
        <v>-2625.6</v>
      </c>
      <c r="G61" s="5"/>
      <c r="H61" s="5">
        <v>-2625.6</v>
      </c>
      <c r="I61" s="5"/>
      <c r="J61" s="155"/>
    </row>
    <row r="62" spans="1:10" s="148" customFormat="1" ht="49.5" x14ac:dyDescent="0.25">
      <c r="A62" s="145"/>
      <c r="B62" s="145"/>
      <c r="C62" s="145"/>
      <c r="D62" s="145"/>
      <c r="E62" s="9" t="s">
        <v>43</v>
      </c>
      <c r="F62" s="132">
        <f t="shared" si="12"/>
        <v>-2350.6999999999998</v>
      </c>
      <c r="G62" s="5"/>
      <c r="H62" s="5">
        <v>-2350.6999999999998</v>
      </c>
      <c r="I62" s="5"/>
      <c r="J62" s="155"/>
    </row>
    <row r="63" spans="1:10" s="148" customFormat="1" ht="66" x14ac:dyDescent="0.25">
      <c r="A63" s="145"/>
      <c r="B63" s="145"/>
      <c r="C63" s="145"/>
      <c r="D63" s="145"/>
      <c r="E63" s="9" t="s">
        <v>44</v>
      </c>
      <c r="F63" s="132">
        <f t="shared" si="12"/>
        <v>-2327.4</v>
      </c>
      <c r="G63" s="5"/>
      <c r="H63" s="5">
        <v>-2327.4</v>
      </c>
      <c r="I63" s="5"/>
      <c r="J63" s="155"/>
    </row>
    <row r="64" spans="1:10" s="148" customFormat="1" ht="49.5" x14ac:dyDescent="0.25">
      <c r="A64" s="145"/>
      <c r="B64" s="145"/>
      <c r="C64" s="145"/>
      <c r="D64" s="145"/>
      <c r="E64" s="9" t="s">
        <v>45</v>
      </c>
      <c r="F64" s="132">
        <f t="shared" si="12"/>
        <v>-8358.9</v>
      </c>
      <c r="G64" s="5"/>
      <c r="H64" s="5">
        <v>-8358.9</v>
      </c>
      <c r="I64" s="5"/>
      <c r="J64" s="155"/>
    </row>
    <row r="65" spans="1:10" s="148" customFormat="1" ht="66.75" customHeight="1" x14ac:dyDescent="0.25">
      <c r="A65" s="145"/>
      <c r="B65" s="145"/>
      <c r="C65" s="145"/>
      <c r="D65" s="145"/>
      <c r="E65" s="9" t="s">
        <v>78</v>
      </c>
      <c r="F65" s="132">
        <f t="shared" si="12"/>
        <v>-88</v>
      </c>
      <c r="G65" s="5"/>
      <c r="H65" s="5">
        <v>-88</v>
      </c>
      <c r="I65" s="5"/>
      <c r="J65" s="155"/>
    </row>
  </sheetData>
  <mergeCells count="14">
    <mergeCell ref="E5:I5"/>
    <mergeCell ref="F1:I1"/>
    <mergeCell ref="F2:I2"/>
    <mergeCell ref="F3:I3"/>
    <mergeCell ref="A8:C10"/>
    <mergeCell ref="D8:D11"/>
    <mergeCell ref="E8:E11"/>
    <mergeCell ref="H10:H11"/>
    <mergeCell ref="I10:I11"/>
    <mergeCell ref="F9:F11"/>
    <mergeCell ref="G10:G11"/>
    <mergeCell ref="F8:J8"/>
    <mergeCell ref="G9:J9"/>
    <mergeCell ref="J10:J11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view="pageBreakPreview" zoomScale="110" zoomScaleNormal="100" zoomScaleSheetLayoutView="110" workbookViewId="0">
      <selection activeCell="E11" sqref="E11"/>
    </sheetView>
  </sheetViews>
  <sheetFormatPr defaultRowHeight="16.5" x14ac:dyDescent="0.25"/>
  <cols>
    <col min="1" max="1" width="5.7109375" style="1" customWidth="1"/>
    <col min="2" max="3" width="7" style="1" customWidth="1"/>
    <col min="4" max="4" width="6.42578125" style="1" customWidth="1"/>
    <col min="5" max="5" width="51.5703125" style="1" customWidth="1"/>
    <col min="6" max="6" width="20.85546875" style="22" customWidth="1"/>
    <col min="7" max="7" width="22.42578125" style="129" customWidth="1"/>
    <col min="8" max="8" width="9.140625" style="1"/>
    <col min="9" max="9" width="15.28515625" style="1" customWidth="1"/>
    <col min="10" max="257" width="9.140625" style="1"/>
    <col min="258" max="258" width="5.7109375" style="1" customWidth="1"/>
    <col min="259" max="259" width="7" style="1" customWidth="1"/>
    <col min="260" max="260" width="6.42578125" style="1" customWidth="1"/>
    <col min="261" max="261" width="43.5703125" style="1" customWidth="1"/>
    <col min="262" max="262" width="18.5703125" style="1" customWidth="1"/>
    <col min="263" max="513" width="9.140625" style="1"/>
    <col min="514" max="514" width="5.7109375" style="1" customWidth="1"/>
    <col min="515" max="515" width="7" style="1" customWidth="1"/>
    <col min="516" max="516" width="6.42578125" style="1" customWidth="1"/>
    <col min="517" max="517" width="43.5703125" style="1" customWidth="1"/>
    <col min="518" max="518" width="18.5703125" style="1" customWidth="1"/>
    <col min="519" max="769" width="9.140625" style="1"/>
    <col min="770" max="770" width="5.7109375" style="1" customWidth="1"/>
    <col min="771" max="771" width="7" style="1" customWidth="1"/>
    <col min="772" max="772" width="6.42578125" style="1" customWidth="1"/>
    <col min="773" max="773" width="43.5703125" style="1" customWidth="1"/>
    <col min="774" max="774" width="18.5703125" style="1" customWidth="1"/>
    <col min="775" max="1025" width="9.140625" style="1"/>
    <col min="1026" max="1026" width="5.7109375" style="1" customWidth="1"/>
    <col min="1027" max="1027" width="7" style="1" customWidth="1"/>
    <col min="1028" max="1028" width="6.42578125" style="1" customWidth="1"/>
    <col min="1029" max="1029" width="43.5703125" style="1" customWidth="1"/>
    <col min="1030" max="1030" width="18.5703125" style="1" customWidth="1"/>
    <col min="1031" max="1281" width="9.140625" style="1"/>
    <col min="1282" max="1282" width="5.7109375" style="1" customWidth="1"/>
    <col min="1283" max="1283" width="7" style="1" customWidth="1"/>
    <col min="1284" max="1284" width="6.42578125" style="1" customWidth="1"/>
    <col min="1285" max="1285" width="43.5703125" style="1" customWidth="1"/>
    <col min="1286" max="1286" width="18.5703125" style="1" customWidth="1"/>
    <col min="1287" max="1537" width="9.140625" style="1"/>
    <col min="1538" max="1538" width="5.7109375" style="1" customWidth="1"/>
    <col min="1539" max="1539" width="7" style="1" customWidth="1"/>
    <col min="1540" max="1540" width="6.42578125" style="1" customWidth="1"/>
    <col min="1541" max="1541" width="43.5703125" style="1" customWidth="1"/>
    <col min="1542" max="1542" width="18.5703125" style="1" customWidth="1"/>
    <col min="1543" max="1793" width="9.140625" style="1"/>
    <col min="1794" max="1794" width="5.7109375" style="1" customWidth="1"/>
    <col min="1795" max="1795" width="7" style="1" customWidth="1"/>
    <col min="1796" max="1796" width="6.42578125" style="1" customWidth="1"/>
    <col min="1797" max="1797" width="43.5703125" style="1" customWidth="1"/>
    <col min="1798" max="1798" width="18.5703125" style="1" customWidth="1"/>
    <col min="1799" max="2049" width="9.140625" style="1"/>
    <col min="2050" max="2050" width="5.7109375" style="1" customWidth="1"/>
    <col min="2051" max="2051" width="7" style="1" customWidth="1"/>
    <col min="2052" max="2052" width="6.42578125" style="1" customWidth="1"/>
    <col min="2053" max="2053" width="43.5703125" style="1" customWidth="1"/>
    <col min="2054" max="2054" width="18.5703125" style="1" customWidth="1"/>
    <col min="2055" max="2305" width="9.140625" style="1"/>
    <col min="2306" max="2306" width="5.7109375" style="1" customWidth="1"/>
    <col min="2307" max="2307" width="7" style="1" customWidth="1"/>
    <col min="2308" max="2308" width="6.42578125" style="1" customWidth="1"/>
    <col min="2309" max="2309" width="43.5703125" style="1" customWidth="1"/>
    <col min="2310" max="2310" width="18.5703125" style="1" customWidth="1"/>
    <col min="2311" max="2561" width="9.140625" style="1"/>
    <col min="2562" max="2562" width="5.7109375" style="1" customWidth="1"/>
    <col min="2563" max="2563" width="7" style="1" customWidth="1"/>
    <col min="2564" max="2564" width="6.42578125" style="1" customWidth="1"/>
    <col min="2565" max="2565" width="43.5703125" style="1" customWidth="1"/>
    <col min="2566" max="2566" width="18.5703125" style="1" customWidth="1"/>
    <col min="2567" max="2817" width="9.140625" style="1"/>
    <col min="2818" max="2818" width="5.7109375" style="1" customWidth="1"/>
    <col min="2819" max="2819" width="7" style="1" customWidth="1"/>
    <col min="2820" max="2820" width="6.42578125" style="1" customWidth="1"/>
    <col min="2821" max="2821" width="43.5703125" style="1" customWidth="1"/>
    <col min="2822" max="2822" width="18.5703125" style="1" customWidth="1"/>
    <col min="2823" max="3073" width="9.140625" style="1"/>
    <col min="3074" max="3074" width="5.7109375" style="1" customWidth="1"/>
    <col min="3075" max="3075" width="7" style="1" customWidth="1"/>
    <col min="3076" max="3076" width="6.42578125" style="1" customWidth="1"/>
    <col min="3077" max="3077" width="43.5703125" style="1" customWidth="1"/>
    <col min="3078" max="3078" width="18.5703125" style="1" customWidth="1"/>
    <col min="3079" max="3329" width="9.140625" style="1"/>
    <col min="3330" max="3330" width="5.7109375" style="1" customWidth="1"/>
    <col min="3331" max="3331" width="7" style="1" customWidth="1"/>
    <col min="3332" max="3332" width="6.42578125" style="1" customWidth="1"/>
    <col min="3333" max="3333" width="43.5703125" style="1" customWidth="1"/>
    <col min="3334" max="3334" width="18.5703125" style="1" customWidth="1"/>
    <col min="3335" max="3585" width="9.140625" style="1"/>
    <col min="3586" max="3586" width="5.7109375" style="1" customWidth="1"/>
    <col min="3587" max="3587" width="7" style="1" customWidth="1"/>
    <col min="3588" max="3588" width="6.42578125" style="1" customWidth="1"/>
    <col min="3589" max="3589" width="43.5703125" style="1" customWidth="1"/>
    <col min="3590" max="3590" width="18.5703125" style="1" customWidth="1"/>
    <col min="3591" max="3841" width="9.140625" style="1"/>
    <col min="3842" max="3842" width="5.7109375" style="1" customWidth="1"/>
    <col min="3843" max="3843" width="7" style="1" customWidth="1"/>
    <col min="3844" max="3844" width="6.42578125" style="1" customWidth="1"/>
    <col min="3845" max="3845" width="43.5703125" style="1" customWidth="1"/>
    <col min="3846" max="3846" width="18.5703125" style="1" customWidth="1"/>
    <col min="3847" max="4097" width="9.140625" style="1"/>
    <col min="4098" max="4098" width="5.7109375" style="1" customWidth="1"/>
    <col min="4099" max="4099" width="7" style="1" customWidth="1"/>
    <col min="4100" max="4100" width="6.42578125" style="1" customWidth="1"/>
    <col min="4101" max="4101" width="43.5703125" style="1" customWidth="1"/>
    <col min="4102" max="4102" width="18.5703125" style="1" customWidth="1"/>
    <col min="4103" max="4353" width="9.140625" style="1"/>
    <col min="4354" max="4354" width="5.7109375" style="1" customWidth="1"/>
    <col min="4355" max="4355" width="7" style="1" customWidth="1"/>
    <col min="4356" max="4356" width="6.42578125" style="1" customWidth="1"/>
    <col min="4357" max="4357" width="43.5703125" style="1" customWidth="1"/>
    <col min="4358" max="4358" width="18.5703125" style="1" customWidth="1"/>
    <col min="4359" max="4609" width="9.140625" style="1"/>
    <col min="4610" max="4610" width="5.7109375" style="1" customWidth="1"/>
    <col min="4611" max="4611" width="7" style="1" customWidth="1"/>
    <col min="4612" max="4612" width="6.42578125" style="1" customWidth="1"/>
    <col min="4613" max="4613" width="43.5703125" style="1" customWidth="1"/>
    <col min="4614" max="4614" width="18.5703125" style="1" customWidth="1"/>
    <col min="4615" max="4865" width="9.140625" style="1"/>
    <col min="4866" max="4866" width="5.7109375" style="1" customWidth="1"/>
    <col min="4867" max="4867" width="7" style="1" customWidth="1"/>
    <col min="4868" max="4868" width="6.42578125" style="1" customWidth="1"/>
    <col min="4869" max="4869" width="43.5703125" style="1" customWidth="1"/>
    <col min="4870" max="4870" width="18.5703125" style="1" customWidth="1"/>
    <col min="4871" max="5121" width="9.140625" style="1"/>
    <col min="5122" max="5122" width="5.7109375" style="1" customWidth="1"/>
    <col min="5123" max="5123" width="7" style="1" customWidth="1"/>
    <col min="5124" max="5124" width="6.42578125" style="1" customWidth="1"/>
    <col min="5125" max="5125" width="43.5703125" style="1" customWidth="1"/>
    <col min="5126" max="5126" width="18.5703125" style="1" customWidth="1"/>
    <col min="5127" max="5377" width="9.140625" style="1"/>
    <col min="5378" max="5378" width="5.7109375" style="1" customWidth="1"/>
    <col min="5379" max="5379" width="7" style="1" customWidth="1"/>
    <col min="5380" max="5380" width="6.42578125" style="1" customWidth="1"/>
    <col min="5381" max="5381" width="43.5703125" style="1" customWidth="1"/>
    <col min="5382" max="5382" width="18.5703125" style="1" customWidth="1"/>
    <col min="5383" max="5633" width="9.140625" style="1"/>
    <col min="5634" max="5634" width="5.7109375" style="1" customWidth="1"/>
    <col min="5635" max="5635" width="7" style="1" customWidth="1"/>
    <col min="5636" max="5636" width="6.42578125" style="1" customWidth="1"/>
    <col min="5637" max="5637" width="43.5703125" style="1" customWidth="1"/>
    <col min="5638" max="5638" width="18.5703125" style="1" customWidth="1"/>
    <col min="5639" max="5889" width="9.140625" style="1"/>
    <col min="5890" max="5890" width="5.7109375" style="1" customWidth="1"/>
    <col min="5891" max="5891" width="7" style="1" customWidth="1"/>
    <col min="5892" max="5892" width="6.42578125" style="1" customWidth="1"/>
    <col min="5893" max="5893" width="43.5703125" style="1" customWidth="1"/>
    <col min="5894" max="5894" width="18.5703125" style="1" customWidth="1"/>
    <col min="5895" max="6145" width="9.140625" style="1"/>
    <col min="6146" max="6146" width="5.7109375" style="1" customWidth="1"/>
    <col min="6147" max="6147" width="7" style="1" customWidth="1"/>
    <col min="6148" max="6148" width="6.42578125" style="1" customWidth="1"/>
    <col min="6149" max="6149" width="43.5703125" style="1" customWidth="1"/>
    <col min="6150" max="6150" width="18.5703125" style="1" customWidth="1"/>
    <col min="6151" max="6401" width="9.140625" style="1"/>
    <col min="6402" max="6402" width="5.7109375" style="1" customWidth="1"/>
    <col min="6403" max="6403" width="7" style="1" customWidth="1"/>
    <col min="6404" max="6404" width="6.42578125" style="1" customWidth="1"/>
    <col min="6405" max="6405" width="43.5703125" style="1" customWidth="1"/>
    <col min="6406" max="6406" width="18.5703125" style="1" customWidth="1"/>
    <col min="6407" max="6657" width="9.140625" style="1"/>
    <col min="6658" max="6658" width="5.7109375" style="1" customWidth="1"/>
    <col min="6659" max="6659" width="7" style="1" customWidth="1"/>
    <col min="6660" max="6660" width="6.42578125" style="1" customWidth="1"/>
    <col min="6661" max="6661" width="43.5703125" style="1" customWidth="1"/>
    <col min="6662" max="6662" width="18.5703125" style="1" customWidth="1"/>
    <col min="6663" max="6913" width="9.140625" style="1"/>
    <col min="6914" max="6914" width="5.7109375" style="1" customWidth="1"/>
    <col min="6915" max="6915" width="7" style="1" customWidth="1"/>
    <col min="6916" max="6916" width="6.42578125" style="1" customWidth="1"/>
    <col min="6917" max="6917" width="43.5703125" style="1" customWidth="1"/>
    <col min="6918" max="6918" width="18.5703125" style="1" customWidth="1"/>
    <col min="6919" max="7169" width="9.140625" style="1"/>
    <col min="7170" max="7170" width="5.7109375" style="1" customWidth="1"/>
    <col min="7171" max="7171" width="7" style="1" customWidth="1"/>
    <col min="7172" max="7172" width="6.42578125" style="1" customWidth="1"/>
    <col min="7173" max="7173" width="43.5703125" style="1" customWidth="1"/>
    <col min="7174" max="7174" width="18.5703125" style="1" customWidth="1"/>
    <col min="7175" max="7425" width="9.140625" style="1"/>
    <col min="7426" max="7426" width="5.7109375" style="1" customWidth="1"/>
    <col min="7427" max="7427" width="7" style="1" customWidth="1"/>
    <col min="7428" max="7428" width="6.42578125" style="1" customWidth="1"/>
    <col min="7429" max="7429" width="43.5703125" style="1" customWidth="1"/>
    <col min="7430" max="7430" width="18.5703125" style="1" customWidth="1"/>
    <col min="7431" max="7681" width="9.140625" style="1"/>
    <col min="7682" max="7682" width="5.7109375" style="1" customWidth="1"/>
    <col min="7683" max="7683" width="7" style="1" customWidth="1"/>
    <col min="7684" max="7684" width="6.42578125" style="1" customWidth="1"/>
    <col min="7685" max="7685" width="43.5703125" style="1" customWidth="1"/>
    <col min="7686" max="7686" width="18.5703125" style="1" customWidth="1"/>
    <col min="7687" max="7937" width="9.140625" style="1"/>
    <col min="7938" max="7938" width="5.7109375" style="1" customWidth="1"/>
    <col min="7939" max="7939" width="7" style="1" customWidth="1"/>
    <col min="7940" max="7940" width="6.42578125" style="1" customWidth="1"/>
    <col min="7941" max="7941" width="43.5703125" style="1" customWidth="1"/>
    <col min="7942" max="7942" width="18.5703125" style="1" customWidth="1"/>
    <col min="7943" max="8193" width="9.140625" style="1"/>
    <col min="8194" max="8194" width="5.7109375" style="1" customWidth="1"/>
    <col min="8195" max="8195" width="7" style="1" customWidth="1"/>
    <col min="8196" max="8196" width="6.42578125" style="1" customWidth="1"/>
    <col min="8197" max="8197" width="43.5703125" style="1" customWidth="1"/>
    <col min="8198" max="8198" width="18.5703125" style="1" customWidth="1"/>
    <col min="8199" max="8449" width="9.140625" style="1"/>
    <col min="8450" max="8450" width="5.7109375" style="1" customWidth="1"/>
    <col min="8451" max="8451" width="7" style="1" customWidth="1"/>
    <col min="8452" max="8452" width="6.42578125" style="1" customWidth="1"/>
    <col min="8453" max="8453" width="43.5703125" style="1" customWidth="1"/>
    <col min="8454" max="8454" width="18.5703125" style="1" customWidth="1"/>
    <col min="8455" max="8705" width="9.140625" style="1"/>
    <col min="8706" max="8706" width="5.7109375" style="1" customWidth="1"/>
    <col min="8707" max="8707" width="7" style="1" customWidth="1"/>
    <col min="8708" max="8708" width="6.42578125" style="1" customWidth="1"/>
    <col min="8709" max="8709" width="43.5703125" style="1" customWidth="1"/>
    <col min="8710" max="8710" width="18.5703125" style="1" customWidth="1"/>
    <col min="8711" max="8961" width="9.140625" style="1"/>
    <col min="8962" max="8962" width="5.7109375" style="1" customWidth="1"/>
    <col min="8963" max="8963" width="7" style="1" customWidth="1"/>
    <col min="8964" max="8964" width="6.42578125" style="1" customWidth="1"/>
    <col min="8965" max="8965" width="43.5703125" style="1" customWidth="1"/>
    <col min="8966" max="8966" width="18.5703125" style="1" customWidth="1"/>
    <col min="8967" max="9217" width="9.140625" style="1"/>
    <col min="9218" max="9218" width="5.7109375" style="1" customWidth="1"/>
    <col min="9219" max="9219" width="7" style="1" customWidth="1"/>
    <col min="9220" max="9220" width="6.42578125" style="1" customWidth="1"/>
    <col min="9221" max="9221" width="43.5703125" style="1" customWidth="1"/>
    <col min="9222" max="9222" width="18.5703125" style="1" customWidth="1"/>
    <col min="9223" max="9473" width="9.140625" style="1"/>
    <col min="9474" max="9474" width="5.7109375" style="1" customWidth="1"/>
    <col min="9475" max="9475" width="7" style="1" customWidth="1"/>
    <col min="9476" max="9476" width="6.42578125" style="1" customWidth="1"/>
    <col min="9477" max="9477" width="43.5703125" style="1" customWidth="1"/>
    <col min="9478" max="9478" width="18.5703125" style="1" customWidth="1"/>
    <col min="9479" max="9729" width="9.140625" style="1"/>
    <col min="9730" max="9730" width="5.7109375" style="1" customWidth="1"/>
    <col min="9731" max="9731" width="7" style="1" customWidth="1"/>
    <col min="9732" max="9732" width="6.42578125" style="1" customWidth="1"/>
    <col min="9733" max="9733" width="43.5703125" style="1" customWidth="1"/>
    <col min="9734" max="9734" width="18.5703125" style="1" customWidth="1"/>
    <col min="9735" max="9985" width="9.140625" style="1"/>
    <col min="9986" max="9986" width="5.7109375" style="1" customWidth="1"/>
    <col min="9987" max="9987" width="7" style="1" customWidth="1"/>
    <col min="9988" max="9988" width="6.42578125" style="1" customWidth="1"/>
    <col min="9989" max="9989" width="43.5703125" style="1" customWidth="1"/>
    <col min="9990" max="9990" width="18.5703125" style="1" customWidth="1"/>
    <col min="9991" max="10241" width="9.140625" style="1"/>
    <col min="10242" max="10242" width="5.7109375" style="1" customWidth="1"/>
    <col min="10243" max="10243" width="7" style="1" customWidth="1"/>
    <col min="10244" max="10244" width="6.42578125" style="1" customWidth="1"/>
    <col min="10245" max="10245" width="43.5703125" style="1" customWidth="1"/>
    <col min="10246" max="10246" width="18.5703125" style="1" customWidth="1"/>
    <col min="10247" max="10497" width="9.140625" style="1"/>
    <col min="10498" max="10498" width="5.7109375" style="1" customWidth="1"/>
    <col min="10499" max="10499" width="7" style="1" customWidth="1"/>
    <col min="10500" max="10500" width="6.42578125" style="1" customWidth="1"/>
    <col min="10501" max="10501" width="43.5703125" style="1" customWidth="1"/>
    <col min="10502" max="10502" width="18.5703125" style="1" customWidth="1"/>
    <col min="10503" max="10753" width="9.140625" style="1"/>
    <col min="10754" max="10754" width="5.7109375" style="1" customWidth="1"/>
    <col min="10755" max="10755" width="7" style="1" customWidth="1"/>
    <col min="10756" max="10756" width="6.42578125" style="1" customWidth="1"/>
    <col min="10757" max="10757" width="43.5703125" style="1" customWidth="1"/>
    <col min="10758" max="10758" width="18.5703125" style="1" customWidth="1"/>
    <col min="10759" max="11009" width="9.140625" style="1"/>
    <col min="11010" max="11010" width="5.7109375" style="1" customWidth="1"/>
    <col min="11011" max="11011" width="7" style="1" customWidth="1"/>
    <col min="11012" max="11012" width="6.42578125" style="1" customWidth="1"/>
    <col min="11013" max="11013" width="43.5703125" style="1" customWidth="1"/>
    <col min="11014" max="11014" width="18.5703125" style="1" customWidth="1"/>
    <col min="11015" max="11265" width="9.140625" style="1"/>
    <col min="11266" max="11266" width="5.7109375" style="1" customWidth="1"/>
    <col min="11267" max="11267" width="7" style="1" customWidth="1"/>
    <col min="11268" max="11268" width="6.42578125" style="1" customWidth="1"/>
    <col min="11269" max="11269" width="43.5703125" style="1" customWidth="1"/>
    <col min="11270" max="11270" width="18.5703125" style="1" customWidth="1"/>
    <col min="11271" max="11521" width="9.140625" style="1"/>
    <col min="11522" max="11522" width="5.7109375" style="1" customWidth="1"/>
    <col min="11523" max="11523" width="7" style="1" customWidth="1"/>
    <col min="11524" max="11524" width="6.42578125" style="1" customWidth="1"/>
    <col min="11525" max="11525" width="43.5703125" style="1" customWidth="1"/>
    <col min="11526" max="11526" width="18.5703125" style="1" customWidth="1"/>
    <col min="11527" max="11777" width="9.140625" style="1"/>
    <col min="11778" max="11778" width="5.7109375" style="1" customWidth="1"/>
    <col min="11779" max="11779" width="7" style="1" customWidth="1"/>
    <col min="11780" max="11780" width="6.42578125" style="1" customWidth="1"/>
    <col min="11781" max="11781" width="43.5703125" style="1" customWidth="1"/>
    <col min="11782" max="11782" width="18.5703125" style="1" customWidth="1"/>
    <col min="11783" max="12033" width="9.140625" style="1"/>
    <col min="12034" max="12034" width="5.7109375" style="1" customWidth="1"/>
    <col min="12035" max="12035" width="7" style="1" customWidth="1"/>
    <col min="12036" max="12036" width="6.42578125" style="1" customWidth="1"/>
    <col min="12037" max="12037" width="43.5703125" style="1" customWidth="1"/>
    <col min="12038" max="12038" width="18.5703125" style="1" customWidth="1"/>
    <col min="12039" max="12289" width="9.140625" style="1"/>
    <col min="12290" max="12290" width="5.7109375" style="1" customWidth="1"/>
    <col min="12291" max="12291" width="7" style="1" customWidth="1"/>
    <col min="12292" max="12292" width="6.42578125" style="1" customWidth="1"/>
    <col min="12293" max="12293" width="43.5703125" style="1" customWidth="1"/>
    <col min="12294" max="12294" width="18.5703125" style="1" customWidth="1"/>
    <col min="12295" max="12545" width="9.140625" style="1"/>
    <col min="12546" max="12546" width="5.7109375" style="1" customWidth="1"/>
    <col min="12547" max="12547" width="7" style="1" customWidth="1"/>
    <col min="12548" max="12548" width="6.42578125" style="1" customWidth="1"/>
    <col min="12549" max="12549" width="43.5703125" style="1" customWidth="1"/>
    <col min="12550" max="12550" width="18.5703125" style="1" customWidth="1"/>
    <col min="12551" max="12801" width="9.140625" style="1"/>
    <col min="12802" max="12802" width="5.7109375" style="1" customWidth="1"/>
    <col min="12803" max="12803" width="7" style="1" customWidth="1"/>
    <col min="12804" max="12804" width="6.42578125" style="1" customWidth="1"/>
    <col min="12805" max="12805" width="43.5703125" style="1" customWidth="1"/>
    <col min="12806" max="12806" width="18.5703125" style="1" customWidth="1"/>
    <col min="12807" max="13057" width="9.140625" style="1"/>
    <col min="13058" max="13058" width="5.7109375" style="1" customWidth="1"/>
    <col min="13059" max="13059" width="7" style="1" customWidth="1"/>
    <col min="13060" max="13060" width="6.42578125" style="1" customWidth="1"/>
    <col min="13061" max="13061" width="43.5703125" style="1" customWidth="1"/>
    <col min="13062" max="13062" width="18.5703125" style="1" customWidth="1"/>
    <col min="13063" max="13313" width="9.140625" style="1"/>
    <col min="13314" max="13314" width="5.7109375" style="1" customWidth="1"/>
    <col min="13315" max="13315" width="7" style="1" customWidth="1"/>
    <col min="13316" max="13316" width="6.42578125" style="1" customWidth="1"/>
    <col min="13317" max="13317" width="43.5703125" style="1" customWidth="1"/>
    <col min="13318" max="13318" width="18.5703125" style="1" customWidth="1"/>
    <col min="13319" max="13569" width="9.140625" style="1"/>
    <col min="13570" max="13570" width="5.7109375" style="1" customWidth="1"/>
    <col min="13571" max="13571" width="7" style="1" customWidth="1"/>
    <col min="13572" max="13572" width="6.42578125" style="1" customWidth="1"/>
    <col min="13573" max="13573" width="43.5703125" style="1" customWidth="1"/>
    <col min="13574" max="13574" width="18.5703125" style="1" customWidth="1"/>
    <col min="13575" max="13825" width="9.140625" style="1"/>
    <col min="13826" max="13826" width="5.7109375" style="1" customWidth="1"/>
    <col min="13827" max="13827" width="7" style="1" customWidth="1"/>
    <col min="13828" max="13828" width="6.42578125" style="1" customWidth="1"/>
    <col min="13829" max="13829" width="43.5703125" style="1" customWidth="1"/>
    <col min="13830" max="13830" width="18.5703125" style="1" customWidth="1"/>
    <col min="13831" max="14081" width="9.140625" style="1"/>
    <col min="14082" max="14082" width="5.7109375" style="1" customWidth="1"/>
    <col min="14083" max="14083" width="7" style="1" customWidth="1"/>
    <col min="14084" max="14084" width="6.42578125" style="1" customWidth="1"/>
    <col min="14085" max="14085" width="43.5703125" style="1" customWidth="1"/>
    <col min="14086" max="14086" width="18.5703125" style="1" customWidth="1"/>
    <col min="14087" max="14337" width="9.140625" style="1"/>
    <col min="14338" max="14338" width="5.7109375" style="1" customWidth="1"/>
    <col min="14339" max="14339" width="7" style="1" customWidth="1"/>
    <col min="14340" max="14340" width="6.42578125" style="1" customWidth="1"/>
    <col min="14341" max="14341" width="43.5703125" style="1" customWidth="1"/>
    <col min="14342" max="14342" width="18.5703125" style="1" customWidth="1"/>
    <col min="14343" max="14593" width="9.140625" style="1"/>
    <col min="14594" max="14594" width="5.7109375" style="1" customWidth="1"/>
    <col min="14595" max="14595" width="7" style="1" customWidth="1"/>
    <col min="14596" max="14596" width="6.42578125" style="1" customWidth="1"/>
    <col min="14597" max="14597" width="43.5703125" style="1" customWidth="1"/>
    <col min="14598" max="14598" width="18.5703125" style="1" customWidth="1"/>
    <col min="14599" max="14849" width="9.140625" style="1"/>
    <col min="14850" max="14850" width="5.7109375" style="1" customWidth="1"/>
    <col min="14851" max="14851" width="7" style="1" customWidth="1"/>
    <col min="14852" max="14852" width="6.42578125" style="1" customWidth="1"/>
    <col min="14853" max="14853" width="43.5703125" style="1" customWidth="1"/>
    <col min="14854" max="14854" width="18.5703125" style="1" customWidth="1"/>
    <col min="14855" max="15105" width="9.140625" style="1"/>
    <col min="15106" max="15106" width="5.7109375" style="1" customWidth="1"/>
    <col min="15107" max="15107" width="7" style="1" customWidth="1"/>
    <col min="15108" max="15108" width="6.42578125" style="1" customWidth="1"/>
    <col min="15109" max="15109" width="43.5703125" style="1" customWidth="1"/>
    <col min="15110" max="15110" width="18.5703125" style="1" customWidth="1"/>
    <col min="15111" max="15361" width="9.140625" style="1"/>
    <col min="15362" max="15362" width="5.7109375" style="1" customWidth="1"/>
    <col min="15363" max="15363" width="7" style="1" customWidth="1"/>
    <col min="15364" max="15364" width="6.42578125" style="1" customWidth="1"/>
    <col min="15365" max="15365" width="43.5703125" style="1" customWidth="1"/>
    <col min="15366" max="15366" width="18.5703125" style="1" customWidth="1"/>
    <col min="15367" max="15617" width="9.140625" style="1"/>
    <col min="15618" max="15618" width="5.7109375" style="1" customWidth="1"/>
    <col min="15619" max="15619" width="7" style="1" customWidth="1"/>
    <col min="15620" max="15620" width="6.42578125" style="1" customWidth="1"/>
    <col min="15621" max="15621" width="43.5703125" style="1" customWidth="1"/>
    <col min="15622" max="15622" width="18.5703125" style="1" customWidth="1"/>
    <col min="15623" max="15873" width="9.140625" style="1"/>
    <col min="15874" max="15874" width="5.7109375" style="1" customWidth="1"/>
    <col min="15875" max="15875" width="7" style="1" customWidth="1"/>
    <col min="15876" max="15876" width="6.42578125" style="1" customWidth="1"/>
    <col min="15877" max="15877" width="43.5703125" style="1" customWidth="1"/>
    <col min="15878" max="15878" width="18.5703125" style="1" customWidth="1"/>
    <col min="15879" max="16129" width="9.140625" style="1"/>
    <col min="16130" max="16130" width="5.7109375" style="1" customWidth="1"/>
    <col min="16131" max="16131" width="7" style="1" customWidth="1"/>
    <col min="16132" max="16132" width="6.42578125" style="1" customWidth="1"/>
    <col min="16133" max="16133" width="43.5703125" style="1" customWidth="1"/>
    <col min="16134" max="16134" width="18.5703125" style="1" customWidth="1"/>
    <col min="16135" max="16384" width="9.140625" style="1"/>
  </cols>
  <sheetData>
    <row r="1" spans="1:7" ht="13.5" customHeight="1" x14ac:dyDescent="0.25">
      <c r="A1" s="214" t="s">
        <v>0</v>
      </c>
      <c r="B1" s="214"/>
      <c r="C1" s="214"/>
      <c r="D1" s="214"/>
      <c r="E1" s="214"/>
      <c r="F1" s="214"/>
      <c r="G1" s="214"/>
    </row>
    <row r="2" spans="1:7" ht="15.6" customHeight="1" x14ac:dyDescent="0.25">
      <c r="A2" s="214" t="s">
        <v>13</v>
      </c>
      <c r="B2" s="214"/>
      <c r="C2" s="214"/>
      <c r="D2" s="214"/>
      <c r="E2" s="214"/>
      <c r="F2" s="214"/>
      <c r="G2" s="214"/>
    </row>
    <row r="3" spans="1:7" ht="15.6" customHeight="1" x14ac:dyDescent="0.25">
      <c r="A3" s="214" t="s">
        <v>1</v>
      </c>
      <c r="B3" s="214"/>
      <c r="C3" s="214"/>
      <c r="D3" s="214"/>
      <c r="E3" s="214"/>
      <c r="F3" s="214"/>
      <c r="G3" s="214"/>
    </row>
    <row r="4" spans="1:7" ht="32.25" customHeight="1" x14ac:dyDescent="0.25">
      <c r="A4" s="215" t="s">
        <v>14</v>
      </c>
      <c r="B4" s="215"/>
      <c r="C4" s="215"/>
      <c r="D4" s="215"/>
      <c r="E4" s="215"/>
      <c r="F4" s="215"/>
      <c r="G4" s="215"/>
    </row>
    <row r="5" spans="1:7" ht="16.5" customHeight="1" x14ac:dyDescent="0.25">
      <c r="A5" s="2"/>
      <c r="B5" s="2"/>
      <c r="C5" s="2"/>
      <c r="D5" s="2"/>
      <c r="E5" s="2"/>
      <c r="F5" s="2"/>
      <c r="G5" s="3"/>
    </row>
    <row r="6" spans="1:7" ht="68.25" customHeight="1" x14ac:dyDescent="0.25">
      <c r="A6" s="216" t="s">
        <v>2</v>
      </c>
      <c r="B6" s="216" t="s">
        <v>3</v>
      </c>
      <c r="C6" s="216" t="s">
        <v>4</v>
      </c>
      <c r="D6" s="218" t="s">
        <v>46</v>
      </c>
      <c r="E6" s="220" t="s">
        <v>5</v>
      </c>
      <c r="F6" s="222" t="s">
        <v>6</v>
      </c>
      <c r="G6" s="222"/>
    </row>
    <row r="7" spans="1:7" ht="32.25" customHeight="1" x14ac:dyDescent="0.25">
      <c r="A7" s="217"/>
      <c r="B7" s="217"/>
      <c r="C7" s="217"/>
      <c r="D7" s="219"/>
      <c r="E7" s="221"/>
      <c r="F7" s="5" t="s">
        <v>15</v>
      </c>
      <c r="G7" s="4" t="s">
        <v>7</v>
      </c>
    </row>
    <row r="8" spans="1:7" ht="32.25" customHeight="1" x14ac:dyDescent="0.25">
      <c r="A8" s="141"/>
      <c r="B8" s="141"/>
      <c r="C8" s="141"/>
      <c r="D8" s="142"/>
      <c r="E8" s="143" t="s">
        <v>59</v>
      </c>
      <c r="F8" s="18">
        <v>-1346568.1</v>
      </c>
      <c r="G8" s="18">
        <v>-1346568.1</v>
      </c>
    </row>
    <row r="9" spans="1:7" s="6" customFormat="1" ht="33" customHeight="1" x14ac:dyDescent="0.25">
      <c r="A9" s="145"/>
      <c r="B9" s="145"/>
      <c r="C9" s="145"/>
      <c r="D9" s="146"/>
      <c r="E9" s="147" t="s">
        <v>9</v>
      </c>
      <c r="F9" s="18">
        <v>-1346568.1</v>
      </c>
      <c r="G9" s="18">
        <v>-1346568.1</v>
      </c>
    </row>
    <row r="10" spans="1:7" s="6" customFormat="1" x14ac:dyDescent="0.25">
      <c r="A10" s="145"/>
      <c r="B10" s="145"/>
      <c r="C10" s="145"/>
      <c r="D10" s="146"/>
      <c r="E10" s="149" t="s">
        <v>60</v>
      </c>
      <c r="F10" s="18"/>
      <c r="G10" s="18"/>
    </row>
    <row r="11" spans="1:7" s="6" customFormat="1" ht="29.25" customHeight="1" x14ac:dyDescent="0.25">
      <c r="A11" s="145" t="s">
        <v>10</v>
      </c>
      <c r="B11" s="145" t="s">
        <v>11</v>
      </c>
      <c r="C11" s="145" t="s">
        <v>12</v>
      </c>
      <c r="D11" s="151" t="s">
        <v>12</v>
      </c>
      <c r="E11" s="152" t="s">
        <v>47</v>
      </c>
      <c r="F11" s="20">
        <v>-1298020.9000000001</v>
      </c>
      <c r="G11" s="20">
        <v>-1298020.9000000001</v>
      </c>
    </row>
    <row r="12" spans="1:7" s="6" customFormat="1" x14ac:dyDescent="0.25">
      <c r="A12" s="145"/>
      <c r="B12" s="145"/>
      <c r="C12" s="145"/>
      <c r="D12" s="146"/>
      <c r="E12" s="149" t="s">
        <v>60</v>
      </c>
      <c r="F12" s="18"/>
      <c r="G12" s="18"/>
    </row>
    <row r="13" spans="1:7" s="6" customFormat="1" ht="18.75" customHeight="1" x14ac:dyDescent="0.25">
      <c r="A13" s="145"/>
      <c r="B13" s="145"/>
      <c r="C13" s="145"/>
      <c r="D13" s="146"/>
      <c r="E13" s="143" t="s">
        <v>80</v>
      </c>
      <c r="F13" s="18">
        <v>-1298020.9000000001</v>
      </c>
      <c r="G13" s="18">
        <v>-1298020.9000000001</v>
      </c>
    </row>
    <row r="14" spans="1:7" s="6" customFormat="1" ht="33" x14ac:dyDescent="0.25">
      <c r="A14" s="145"/>
      <c r="B14" s="145"/>
      <c r="C14" s="145"/>
      <c r="D14" s="146"/>
      <c r="E14" s="154" t="s">
        <v>79</v>
      </c>
      <c r="F14" s="20">
        <v>-942130</v>
      </c>
      <c r="G14" s="20">
        <v>-942130</v>
      </c>
    </row>
    <row r="15" spans="1:7" s="6" customFormat="1" x14ac:dyDescent="0.25">
      <c r="A15" s="145"/>
      <c r="B15" s="145"/>
      <c r="C15" s="145"/>
      <c r="D15" s="146"/>
      <c r="E15" s="149" t="s">
        <v>60</v>
      </c>
      <c r="F15" s="20"/>
      <c r="G15" s="20"/>
    </row>
    <row r="16" spans="1:7" s="6" customFormat="1" ht="34.5" customHeight="1" x14ac:dyDescent="0.25">
      <c r="A16" s="145"/>
      <c r="B16" s="145"/>
      <c r="C16" s="145"/>
      <c r="D16" s="145"/>
      <c r="E16" s="9" t="s">
        <v>16</v>
      </c>
      <c r="F16" s="10">
        <v>-29565.300000000003</v>
      </c>
      <c r="G16" s="10">
        <v>-29565.300000000003</v>
      </c>
    </row>
    <row r="17" spans="1:7" s="6" customFormat="1" ht="33" x14ac:dyDescent="0.25">
      <c r="A17" s="151"/>
      <c r="B17" s="151"/>
      <c r="C17" s="151"/>
      <c r="D17" s="151"/>
      <c r="E17" s="125" t="s">
        <v>17</v>
      </c>
      <c r="F17" s="12">
        <v>-24522.7</v>
      </c>
      <c r="G17" s="12">
        <v>-24522.7</v>
      </c>
    </row>
    <row r="18" spans="1:7" s="6" customFormat="1" x14ac:dyDescent="0.25">
      <c r="A18" s="151"/>
      <c r="B18" s="151"/>
      <c r="C18" s="151"/>
      <c r="D18" s="151"/>
      <c r="E18" s="125" t="s">
        <v>18</v>
      </c>
      <c r="F18" s="12">
        <v>-1353.2</v>
      </c>
      <c r="G18" s="12">
        <v>-1353.2</v>
      </c>
    </row>
    <row r="19" spans="1:7" s="6" customFormat="1" x14ac:dyDescent="0.25">
      <c r="A19" s="151"/>
      <c r="B19" s="151"/>
      <c r="C19" s="151"/>
      <c r="D19" s="151"/>
      <c r="E19" s="125" t="s">
        <v>19</v>
      </c>
      <c r="F19" s="12">
        <v>-2266.8000000000002</v>
      </c>
      <c r="G19" s="12">
        <v>-2266.8000000000002</v>
      </c>
    </row>
    <row r="20" spans="1:7" s="6" customFormat="1" ht="33" x14ac:dyDescent="0.25">
      <c r="A20" s="145"/>
      <c r="B20" s="145"/>
      <c r="C20" s="145"/>
      <c r="D20" s="145"/>
      <c r="E20" s="7" t="s">
        <v>73</v>
      </c>
      <c r="F20" s="12">
        <v>-29.3</v>
      </c>
      <c r="G20" s="12">
        <v>-29.3</v>
      </c>
    </row>
    <row r="21" spans="1:7" s="6" customFormat="1" ht="33" x14ac:dyDescent="0.25">
      <c r="A21" s="145"/>
      <c r="B21" s="145"/>
      <c r="C21" s="145"/>
      <c r="D21" s="145"/>
      <c r="E21" s="7" t="s">
        <v>20</v>
      </c>
      <c r="F21" s="12">
        <v>-759.4</v>
      </c>
      <c r="G21" s="12">
        <v>-759.4</v>
      </c>
    </row>
    <row r="22" spans="1:7" s="6" customFormat="1" ht="33" x14ac:dyDescent="0.25">
      <c r="A22" s="151"/>
      <c r="B22" s="151"/>
      <c r="C22" s="151"/>
      <c r="D22" s="151"/>
      <c r="E22" s="158" t="s">
        <v>21</v>
      </c>
      <c r="F22" s="12">
        <v>-633.9</v>
      </c>
      <c r="G22" s="12">
        <v>-633.9</v>
      </c>
    </row>
    <row r="23" spans="1:7" s="6" customFormat="1" ht="33" x14ac:dyDescent="0.25">
      <c r="A23" s="145"/>
      <c r="B23" s="145"/>
      <c r="C23" s="145"/>
      <c r="D23" s="145"/>
      <c r="E23" s="9" t="s">
        <v>22</v>
      </c>
      <c r="F23" s="10">
        <v>-294637.59999999998</v>
      </c>
      <c r="G23" s="10">
        <v>-294637.59999999998</v>
      </c>
    </row>
    <row r="24" spans="1:7" s="6" customFormat="1" ht="37.5" customHeight="1" x14ac:dyDescent="0.25">
      <c r="A24" s="151"/>
      <c r="B24" s="151"/>
      <c r="C24" s="151"/>
      <c r="D24" s="151"/>
      <c r="E24" s="7" t="s">
        <v>74</v>
      </c>
      <c r="F24" s="12">
        <v>-290957.8</v>
      </c>
      <c r="G24" s="12">
        <v>-290957.8</v>
      </c>
    </row>
    <row r="25" spans="1:7" s="6" customFormat="1" ht="49.5" x14ac:dyDescent="0.25">
      <c r="A25" s="151"/>
      <c r="B25" s="151"/>
      <c r="C25" s="151"/>
      <c r="D25" s="151"/>
      <c r="E25" s="7" t="s">
        <v>76</v>
      </c>
      <c r="F25" s="12">
        <v>-3679.8</v>
      </c>
      <c r="G25" s="12">
        <v>-3679.8</v>
      </c>
    </row>
    <row r="26" spans="1:7" s="6" customFormat="1" ht="33" x14ac:dyDescent="0.25">
      <c r="A26" s="145"/>
      <c r="B26" s="145"/>
      <c r="C26" s="145"/>
      <c r="D26" s="145"/>
      <c r="E26" s="9" t="s">
        <v>23</v>
      </c>
      <c r="F26" s="10">
        <v>-293.89999999999998</v>
      </c>
      <c r="G26" s="10">
        <v>-293.89999999999998</v>
      </c>
    </row>
    <row r="27" spans="1:7" s="6" customFormat="1" x14ac:dyDescent="0.25">
      <c r="A27" s="151"/>
      <c r="B27" s="151"/>
      <c r="C27" s="151"/>
      <c r="D27" s="151"/>
      <c r="E27" s="125" t="s">
        <v>24</v>
      </c>
      <c r="F27" s="12">
        <v>-293.89999999999998</v>
      </c>
      <c r="G27" s="12">
        <v>-293.89999999999998</v>
      </c>
    </row>
    <row r="28" spans="1:7" s="6" customFormat="1" x14ac:dyDescent="0.25">
      <c r="A28" s="145"/>
      <c r="B28" s="145"/>
      <c r="C28" s="145"/>
      <c r="D28" s="145"/>
      <c r="E28" s="9" t="s">
        <v>25</v>
      </c>
      <c r="F28" s="10">
        <v>-551.1</v>
      </c>
      <c r="G28" s="10">
        <v>-551.1</v>
      </c>
    </row>
    <row r="29" spans="1:7" s="6" customFormat="1" ht="33" x14ac:dyDescent="0.25">
      <c r="A29" s="151"/>
      <c r="B29" s="151"/>
      <c r="C29" s="151"/>
      <c r="D29" s="151"/>
      <c r="E29" s="11" t="s">
        <v>77</v>
      </c>
      <c r="F29" s="12">
        <v>-551.1</v>
      </c>
      <c r="G29" s="12">
        <v>-551.1</v>
      </c>
    </row>
    <row r="30" spans="1:7" s="6" customFormat="1" ht="23.25" customHeight="1" x14ac:dyDescent="0.25">
      <c r="A30" s="145"/>
      <c r="B30" s="145"/>
      <c r="C30" s="145"/>
      <c r="D30" s="145"/>
      <c r="E30" s="9" t="s">
        <v>61</v>
      </c>
      <c r="F30" s="10">
        <v>-617082.1</v>
      </c>
      <c r="G30" s="10">
        <v>-617082.1</v>
      </c>
    </row>
    <row r="31" spans="1:7" s="6" customFormat="1" ht="33" x14ac:dyDescent="0.25">
      <c r="A31" s="151"/>
      <c r="B31" s="151"/>
      <c r="C31" s="151"/>
      <c r="D31" s="151"/>
      <c r="E31" s="125" t="s">
        <v>26</v>
      </c>
      <c r="F31" s="12">
        <v>-617082.1</v>
      </c>
      <c r="G31" s="12">
        <v>-617082.1</v>
      </c>
    </row>
    <row r="32" spans="1:7" s="6" customFormat="1" ht="33" x14ac:dyDescent="0.25">
      <c r="A32" s="159"/>
      <c r="B32" s="159"/>
      <c r="C32" s="159"/>
      <c r="D32" s="160"/>
      <c r="E32" s="154" t="s">
        <v>83</v>
      </c>
      <c r="F32" s="20">
        <v>-66009.3</v>
      </c>
      <c r="G32" s="20">
        <v>-66009.3</v>
      </c>
    </row>
    <row r="33" spans="1:7" s="6" customFormat="1" x14ac:dyDescent="0.25">
      <c r="A33" s="145"/>
      <c r="B33" s="145"/>
      <c r="C33" s="145"/>
      <c r="D33" s="146"/>
      <c r="E33" s="149" t="s">
        <v>60</v>
      </c>
      <c r="F33" s="21"/>
      <c r="G33" s="21"/>
    </row>
    <row r="34" spans="1:7" s="6" customFormat="1" x14ac:dyDescent="0.25">
      <c r="A34" s="145"/>
      <c r="B34" s="145"/>
      <c r="C34" s="145"/>
      <c r="D34" s="145"/>
      <c r="E34" s="9" t="s">
        <v>28</v>
      </c>
      <c r="F34" s="10">
        <v>-60959.3</v>
      </c>
      <c r="G34" s="10">
        <v>-60959.3</v>
      </c>
    </row>
    <row r="35" spans="1:7" s="6" customFormat="1" ht="33" x14ac:dyDescent="0.25">
      <c r="A35" s="151"/>
      <c r="B35" s="151"/>
      <c r="C35" s="151"/>
      <c r="D35" s="151"/>
      <c r="E35" s="124" t="s">
        <v>29</v>
      </c>
      <c r="F35" s="12">
        <v>-60959.3</v>
      </c>
      <c r="G35" s="12">
        <v>-60959.3</v>
      </c>
    </row>
    <row r="36" spans="1:7" s="6" customFormat="1" ht="33" x14ac:dyDescent="0.25">
      <c r="A36" s="145"/>
      <c r="B36" s="145"/>
      <c r="C36" s="145"/>
      <c r="D36" s="145"/>
      <c r="E36" s="9" t="s">
        <v>30</v>
      </c>
      <c r="F36" s="10">
        <v>-5050</v>
      </c>
      <c r="G36" s="10">
        <v>-5050</v>
      </c>
    </row>
    <row r="37" spans="1:7" s="6" customFormat="1" x14ac:dyDescent="0.25">
      <c r="A37" s="151"/>
      <c r="B37" s="151"/>
      <c r="C37" s="151"/>
      <c r="D37" s="151"/>
      <c r="E37" s="124" t="s">
        <v>31</v>
      </c>
      <c r="F37" s="12">
        <v>-5050</v>
      </c>
      <c r="G37" s="12">
        <v>-5050</v>
      </c>
    </row>
    <row r="38" spans="1:7" s="6" customFormat="1" ht="33" x14ac:dyDescent="0.25">
      <c r="A38" s="159"/>
      <c r="B38" s="159"/>
      <c r="C38" s="159"/>
      <c r="D38" s="160"/>
      <c r="E38" s="161" t="s">
        <v>84</v>
      </c>
      <c r="F38" s="20">
        <v>-289881.60000000003</v>
      </c>
      <c r="G38" s="20">
        <v>-289881.60000000003</v>
      </c>
    </row>
    <row r="39" spans="1:7" s="6" customFormat="1" x14ac:dyDescent="0.25">
      <c r="A39" s="146"/>
      <c r="B39" s="146"/>
      <c r="C39" s="146"/>
      <c r="D39" s="151"/>
      <c r="E39" s="149" t="s">
        <v>60</v>
      </c>
      <c r="F39" s="21"/>
      <c r="G39" s="21"/>
    </row>
    <row r="40" spans="1:7" s="6" customFormat="1" ht="49.5" x14ac:dyDescent="0.25">
      <c r="A40" s="145"/>
      <c r="B40" s="145"/>
      <c r="C40" s="145"/>
      <c r="D40" s="145"/>
      <c r="E40" s="133" t="s">
        <v>62</v>
      </c>
      <c r="F40" s="5">
        <v>-70</v>
      </c>
      <c r="G40" s="5">
        <v>-70</v>
      </c>
    </row>
    <row r="41" spans="1:7" s="6" customFormat="1" ht="49.5" x14ac:dyDescent="0.25">
      <c r="A41" s="145"/>
      <c r="B41" s="145"/>
      <c r="C41" s="145"/>
      <c r="D41" s="145"/>
      <c r="E41" s="133" t="s">
        <v>63</v>
      </c>
      <c r="F41" s="5">
        <v>-15278</v>
      </c>
      <c r="G41" s="5">
        <v>-15278</v>
      </c>
    </row>
    <row r="42" spans="1:7" s="6" customFormat="1" ht="49.5" x14ac:dyDescent="0.25">
      <c r="A42" s="145"/>
      <c r="B42" s="145"/>
      <c r="C42" s="145"/>
      <c r="D42" s="145"/>
      <c r="E42" s="133" t="s">
        <v>32</v>
      </c>
      <c r="F42" s="5">
        <v>-451.8</v>
      </c>
      <c r="G42" s="5">
        <v>-451.8</v>
      </c>
    </row>
    <row r="43" spans="1:7" s="6" customFormat="1" ht="49.5" x14ac:dyDescent="0.25">
      <c r="A43" s="145"/>
      <c r="B43" s="145"/>
      <c r="C43" s="145"/>
      <c r="D43" s="145"/>
      <c r="E43" s="133" t="s">
        <v>33</v>
      </c>
      <c r="F43" s="5">
        <v>-167.5</v>
      </c>
      <c r="G43" s="5">
        <v>-167.5</v>
      </c>
    </row>
    <row r="44" spans="1:7" s="6" customFormat="1" x14ac:dyDescent="0.25">
      <c r="A44" s="145"/>
      <c r="B44" s="145"/>
      <c r="C44" s="145"/>
      <c r="D44" s="145"/>
      <c r="E44" s="133" t="s">
        <v>34</v>
      </c>
      <c r="F44" s="5">
        <v>-25267.3</v>
      </c>
      <c r="G44" s="5">
        <v>-25267.3</v>
      </c>
    </row>
    <row r="45" spans="1:7" s="6" customFormat="1" ht="33" x14ac:dyDescent="0.25">
      <c r="A45" s="145"/>
      <c r="B45" s="145"/>
      <c r="C45" s="145"/>
      <c r="D45" s="145"/>
      <c r="E45" s="133" t="s">
        <v>35</v>
      </c>
      <c r="F45" s="5">
        <v>-58174.6</v>
      </c>
      <c r="G45" s="5">
        <v>-58174.6</v>
      </c>
    </row>
    <row r="46" spans="1:7" s="6" customFormat="1" ht="33" x14ac:dyDescent="0.25">
      <c r="A46" s="145"/>
      <c r="B46" s="145"/>
      <c r="C46" s="145"/>
      <c r="D46" s="145"/>
      <c r="E46" s="133" t="s">
        <v>36</v>
      </c>
      <c r="F46" s="5">
        <v>-60602.9</v>
      </c>
      <c r="G46" s="5">
        <v>-60602.9</v>
      </c>
    </row>
    <row r="47" spans="1:7" s="6" customFormat="1" ht="33" x14ac:dyDescent="0.25">
      <c r="A47" s="145"/>
      <c r="B47" s="145"/>
      <c r="C47" s="145"/>
      <c r="D47" s="145"/>
      <c r="E47" s="133" t="s">
        <v>37</v>
      </c>
      <c r="F47" s="5">
        <v>-72195.8</v>
      </c>
      <c r="G47" s="5">
        <v>-72195.8</v>
      </c>
    </row>
    <row r="48" spans="1:7" s="6" customFormat="1" ht="33" x14ac:dyDescent="0.25">
      <c r="A48" s="145"/>
      <c r="B48" s="145"/>
      <c r="C48" s="145"/>
      <c r="D48" s="145"/>
      <c r="E48" s="133" t="s">
        <v>38</v>
      </c>
      <c r="F48" s="5">
        <v>-893</v>
      </c>
      <c r="G48" s="5">
        <v>-893</v>
      </c>
    </row>
    <row r="49" spans="1:7" s="6" customFormat="1" x14ac:dyDescent="0.25">
      <c r="A49" s="145"/>
      <c r="B49" s="145"/>
      <c r="C49" s="145"/>
      <c r="D49" s="145"/>
      <c r="E49" s="133" t="s">
        <v>39</v>
      </c>
      <c r="F49" s="5">
        <v>-54068.9</v>
      </c>
      <c r="G49" s="5">
        <v>-54068.9</v>
      </c>
    </row>
    <row r="50" spans="1:7" s="6" customFormat="1" ht="33" x14ac:dyDescent="0.25">
      <c r="A50" s="145"/>
      <c r="B50" s="145"/>
      <c r="C50" s="145"/>
      <c r="D50" s="145"/>
      <c r="E50" s="133" t="s">
        <v>75</v>
      </c>
      <c r="F50" s="5">
        <v>-2711.8</v>
      </c>
      <c r="G50" s="5">
        <v>-2711.8</v>
      </c>
    </row>
    <row r="51" spans="1:7" s="6" customFormat="1" ht="33" x14ac:dyDescent="0.25">
      <c r="A51" s="145" t="s">
        <v>10</v>
      </c>
      <c r="B51" s="145" t="s">
        <v>11</v>
      </c>
      <c r="C51" s="145" t="s">
        <v>12</v>
      </c>
      <c r="D51" s="163" t="s">
        <v>48</v>
      </c>
      <c r="E51" s="152" t="s">
        <v>64</v>
      </c>
      <c r="F51" s="19">
        <v>-48547.199999999997</v>
      </c>
      <c r="G51" s="19">
        <v>-48547.199999999997</v>
      </c>
    </row>
    <row r="52" spans="1:7" s="6" customFormat="1" x14ac:dyDescent="0.25">
      <c r="A52" s="145"/>
      <c r="B52" s="145"/>
      <c r="C52" s="145"/>
      <c r="D52" s="146"/>
      <c r="E52" s="149" t="s">
        <v>60</v>
      </c>
      <c r="F52" s="19"/>
      <c r="G52" s="19"/>
    </row>
    <row r="53" spans="1:7" s="6" customFormat="1" x14ac:dyDescent="0.25">
      <c r="A53" s="145"/>
      <c r="B53" s="145"/>
      <c r="C53" s="145"/>
      <c r="D53" s="146"/>
      <c r="E53" s="143" t="s">
        <v>81</v>
      </c>
      <c r="F53" s="19">
        <v>-48547.199999999997</v>
      </c>
      <c r="G53" s="19">
        <v>-48547.199999999997</v>
      </c>
    </row>
    <row r="54" spans="1:7" s="6" customFormat="1" ht="49.5" x14ac:dyDescent="0.25">
      <c r="A54" s="145"/>
      <c r="B54" s="145"/>
      <c r="C54" s="145"/>
      <c r="D54" s="145"/>
      <c r="E54" s="9" t="s">
        <v>40</v>
      </c>
      <c r="F54" s="166">
        <v>-27792.799999999999</v>
      </c>
      <c r="G54" s="166">
        <v>-27792.799999999999</v>
      </c>
    </row>
    <row r="55" spans="1:7" s="6" customFormat="1" ht="49.5" x14ac:dyDescent="0.25">
      <c r="A55" s="145"/>
      <c r="B55" s="145"/>
      <c r="C55" s="145"/>
      <c r="D55" s="145"/>
      <c r="E55" s="9" t="s">
        <v>41</v>
      </c>
      <c r="F55" s="166">
        <v>-651.1</v>
      </c>
      <c r="G55" s="166">
        <v>-651.1</v>
      </c>
    </row>
    <row r="56" spans="1:7" s="6" customFormat="1" ht="33" x14ac:dyDescent="0.25">
      <c r="A56" s="145"/>
      <c r="B56" s="145"/>
      <c r="C56" s="145"/>
      <c r="D56" s="145"/>
      <c r="E56" s="9" t="s">
        <v>42</v>
      </c>
      <c r="F56" s="166">
        <v>-4352.7</v>
      </c>
      <c r="G56" s="166">
        <v>-4352.7</v>
      </c>
    </row>
    <row r="57" spans="1:7" s="6" customFormat="1" ht="66" x14ac:dyDescent="0.25">
      <c r="A57" s="145"/>
      <c r="B57" s="145"/>
      <c r="C57" s="145"/>
      <c r="D57" s="145"/>
      <c r="E57" s="9" t="s">
        <v>65</v>
      </c>
      <c r="F57" s="166">
        <v>-2625.6</v>
      </c>
      <c r="G57" s="166">
        <v>-2625.6</v>
      </c>
    </row>
    <row r="58" spans="1:7" s="6" customFormat="1" ht="49.5" x14ac:dyDescent="0.25">
      <c r="A58" s="145"/>
      <c r="B58" s="145"/>
      <c r="C58" s="145"/>
      <c r="D58" s="145"/>
      <c r="E58" s="9" t="s">
        <v>43</v>
      </c>
      <c r="F58" s="166">
        <v>-2350.6999999999998</v>
      </c>
      <c r="G58" s="166">
        <v>-2350.6999999999998</v>
      </c>
    </row>
    <row r="59" spans="1:7" s="6" customFormat="1" ht="66" x14ac:dyDescent="0.25">
      <c r="A59" s="145"/>
      <c r="B59" s="145"/>
      <c r="C59" s="145"/>
      <c r="D59" s="145"/>
      <c r="E59" s="9" t="s">
        <v>44</v>
      </c>
      <c r="F59" s="166">
        <v>-2327.4</v>
      </c>
      <c r="G59" s="166">
        <v>-2327.4</v>
      </c>
    </row>
    <row r="60" spans="1:7" s="6" customFormat="1" ht="33" x14ac:dyDescent="0.25">
      <c r="A60" s="145"/>
      <c r="B60" s="145"/>
      <c r="C60" s="145"/>
      <c r="D60" s="145"/>
      <c r="E60" s="9" t="s">
        <v>45</v>
      </c>
      <c r="F60" s="166">
        <v>-8358.9</v>
      </c>
      <c r="G60" s="166">
        <v>-8358.9</v>
      </c>
    </row>
    <row r="61" spans="1:7" s="6" customFormat="1" ht="33" x14ac:dyDescent="0.25">
      <c r="A61" s="145"/>
      <c r="B61" s="145"/>
      <c r="C61" s="145"/>
      <c r="D61" s="145"/>
      <c r="E61" s="9" t="s">
        <v>78</v>
      </c>
      <c r="F61" s="166">
        <v>-88</v>
      </c>
      <c r="G61" s="166">
        <v>-88</v>
      </c>
    </row>
    <row r="62" spans="1:7" x14ac:dyDescent="0.25">
      <c r="F62" s="1"/>
      <c r="G62" s="128"/>
    </row>
    <row r="63" spans="1:7" x14ac:dyDescent="0.25">
      <c r="F63" s="1"/>
      <c r="G63" s="128"/>
    </row>
    <row r="64" spans="1:7" x14ac:dyDescent="0.25">
      <c r="F64" s="1"/>
      <c r="G64" s="128"/>
    </row>
    <row r="65" spans="6:7" x14ac:dyDescent="0.25">
      <c r="F65" s="1"/>
      <c r="G65" s="128"/>
    </row>
    <row r="66" spans="6:7" x14ac:dyDescent="0.25">
      <c r="F66" s="1"/>
      <c r="G66" s="128"/>
    </row>
    <row r="67" spans="6:7" x14ac:dyDescent="0.25">
      <c r="F67" s="1"/>
      <c r="G67" s="128"/>
    </row>
    <row r="68" spans="6:7" x14ac:dyDescent="0.25">
      <c r="F68" s="1"/>
      <c r="G68" s="128"/>
    </row>
    <row r="69" spans="6:7" x14ac:dyDescent="0.25">
      <c r="F69" s="1"/>
      <c r="G69" s="128"/>
    </row>
    <row r="70" spans="6:7" x14ac:dyDescent="0.25">
      <c r="F70" s="1"/>
      <c r="G70" s="128"/>
    </row>
    <row r="71" spans="6:7" x14ac:dyDescent="0.25">
      <c r="F71" s="1"/>
      <c r="G71" s="128"/>
    </row>
    <row r="72" spans="6:7" x14ac:dyDescent="0.25">
      <c r="F72" s="1"/>
      <c r="G72" s="128"/>
    </row>
    <row r="73" spans="6:7" x14ac:dyDescent="0.25">
      <c r="F73" s="1"/>
      <c r="G73" s="128"/>
    </row>
    <row r="74" spans="6:7" x14ac:dyDescent="0.25">
      <c r="F74" s="1"/>
      <c r="G74" s="128"/>
    </row>
    <row r="75" spans="6:7" x14ac:dyDescent="0.25">
      <c r="F75" s="1"/>
      <c r="G75" s="128"/>
    </row>
    <row r="76" spans="6:7" x14ac:dyDescent="0.25">
      <c r="F76" s="1"/>
      <c r="G76" s="128"/>
    </row>
  </sheetData>
  <mergeCells count="10">
    <mergeCell ref="A1:G1"/>
    <mergeCell ref="A2:G2"/>
    <mergeCell ref="A3:G3"/>
    <mergeCell ref="A4:G4"/>
    <mergeCell ref="A6:A7"/>
    <mergeCell ref="B6:B7"/>
    <mergeCell ref="D6:D7"/>
    <mergeCell ref="E6:E7"/>
    <mergeCell ref="C6:C7"/>
    <mergeCell ref="F6:G6"/>
  </mergeCells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topLeftCell="A19" zoomScale="106" zoomScaleNormal="100" zoomScaleSheetLayoutView="106" workbookViewId="0">
      <selection activeCell="A35" sqref="A35:G35"/>
    </sheetView>
  </sheetViews>
  <sheetFormatPr defaultRowHeight="13.5" x14ac:dyDescent="0.25"/>
  <cols>
    <col min="1" max="1" width="9.140625" style="53"/>
    <col min="2" max="2" width="13.7109375" style="53" customWidth="1"/>
    <col min="3" max="3" width="59.28515625" style="53" customWidth="1"/>
    <col min="4" max="4" width="9" style="53" customWidth="1"/>
    <col min="5" max="5" width="8.85546875" style="53" customWidth="1"/>
    <col min="6" max="6" width="11.85546875" style="53" customWidth="1"/>
    <col min="7" max="7" width="12.140625" style="53" customWidth="1"/>
    <col min="8" max="259" width="9.140625" style="53"/>
    <col min="260" max="260" width="13.7109375" style="53" customWidth="1"/>
    <col min="261" max="261" width="59.28515625" style="53" customWidth="1"/>
    <col min="262" max="262" width="16" style="53" customWidth="1"/>
    <col min="263" max="263" width="17.7109375" style="53" customWidth="1"/>
    <col min="264" max="515" width="9.140625" style="53"/>
    <col min="516" max="516" width="13.7109375" style="53" customWidth="1"/>
    <col min="517" max="517" width="59.28515625" style="53" customWidth="1"/>
    <col min="518" max="518" width="16" style="53" customWidth="1"/>
    <col min="519" max="519" width="17.7109375" style="53" customWidth="1"/>
    <col min="520" max="771" width="9.140625" style="53"/>
    <col min="772" max="772" width="13.7109375" style="53" customWidth="1"/>
    <col min="773" max="773" width="59.28515625" style="53" customWidth="1"/>
    <col min="774" max="774" width="16" style="53" customWidth="1"/>
    <col min="775" max="775" width="17.7109375" style="53" customWidth="1"/>
    <col min="776" max="1027" width="9.140625" style="53"/>
    <col min="1028" max="1028" width="13.7109375" style="53" customWidth="1"/>
    <col min="1029" max="1029" width="59.28515625" style="53" customWidth="1"/>
    <col min="1030" max="1030" width="16" style="53" customWidth="1"/>
    <col min="1031" max="1031" width="17.7109375" style="53" customWidth="1"/>
    <col min="1032" max="1283" width="9.140625" style="53"/>
    <col min="1284" max="1284" width="13.7109375" style="53" customWidth="1"/>
    <col min="1285" max="1285" width="59.28515625" style="53" customWidth="1"/>
    <col min="1286" max="1286" width="16" style="53" customWidth="1"/>
    <col min="1287" max="1287" width="17.7109375" style="53" customWidth="1"/>
    <col min="1288" max="1539" width="9.140625" style="53"/>
    <col min="1540" max="1540" width="13.7109375" style="53" customWidth="1"/>
    <col min="1541" max="1541" width="59.28515625" style="53" customWidth="1"/>
    <col min="1542" max="1542" width="16" style="53" customWidth="1"/>
    <col min="1543" max="1543" width="17.7109375" style="53" customWidth="1"/>
    <col min="1544" max="1795" width="9.140625" style="53"/>
    <col min="1796" max="1796" width="13.7109375" style="53" customWidth="1"/>
    <col min="1797" max="1797" width="59.28515625" style="53" customWidth="1"/>
    <col min="1798" max="1798" width="16" style="53" customWidth="1"/>
    <col min="1799" max="1799" width="17.7109375" style="53" customWidth="1"/>
    <col min="1800" max="2051" width="9.140625" style="53"/>
    <col min="2052" max="2052" width="13.7109375" style="53" customWidth="1"/>
    <col min="2053" max="2053" width="59.28515625" style="53" customWidth="1"/>
    <col min="2054" max="2054" width="16" style="53" customWidth="1"/>
    <col min="2055" max="2055" width="17.7109375" style="53" customWidth="1"/>
    <col min="2056" max="2307" width="9.140625" style="53"/>
    <col min="2308" max="2308" width="13.7109375" style="53" customWidth="1"/>
    <col min="2309" max="2309" width="59.28515625" style="53" customWidth="1"/>
    <col min="2310" max="2310" width="16" style="53" customWidth="1"/>
    <col min="2311" max="2311" width="17.7109375" style="53" customWidth="1"/>
    <col min="2312" max="2563" width="9.140625" style="53"/>
    <col min="2564" max="2564" width="13.7109375" style="53" customWidth="1"/>
    <col min="2565" max="2565" width="59.28515625" style="53" customWidth="1"/>
    <col min="2566" max="2566" width="16" style="53" customWidth="1"/>
    <col min="2567" max="2567" width="17.7109375" style="53" customWidth="1"/>
    <col min="2568" max="2819" width="9.140625" style="53"/>
    <col min="2820" max="2820" width="13.7109375" style="53" customWidth="1"/>
    <col min="2821" max="2821" width="59.28515625" style="53" customWidth="1"/>
    <col min="2822" max="2822" width="16" style="53" customWidth="1"/>
    <col min="2823" max="2823" width="17.7109375" style="53" customWidth="1"/>
    <col min="2824" max="3075" width="9.140625" style="53"/>
    <col min="3076" max="3076" width="13.7109375" style="53" customWidth="1"/>
    <col min="3077" max="3077" width="59.28515625" style="53" customWidth="1"/>
    <col min="3078" max="3078" width="16" style="53" customWidth="1"/>
    <col min="3079" max="3079" width="17.7109375" style="53" customWidth="1"/>
    <col min="3080" max="3331" width="9.140625" style="53"/>
    <col min="3332" max="3332" width="13.7109375" style="53" customWidth="1"/>
    <col min="3333" max="3333" width="59.28515625" style="53" customWidth="1"/>
    <col min="3334" max="3334" width="16" style="53" customWidth="1"/>
    <col min="3335" max="3335" width="17.7109375" style="53" customWidth="1"/>
    <col min="3336" max="3587" width="9.140625" style="53"/>
    <col min="3588" max="3588" width="13.7109375" style="53" customWidth="1"/>
    <col min="3589" max="3589" width="59.28515625" style="53" customWidth="1"/>
    <col min="3590" max="3590" width="16" style="53" customWidth="1"/>
    <col min="3591" max="3591" width="17.7109375" style="53" customWidth="1"/>
    <col min="3592" max="3843" width="9.140625" style="53"/>
    <col min="3844" max="3844" width="13.7109375" style="53" customWidth="1"/>
    <col min="3845" max="3845" width="59.28515625" style="53" customWidth="1"/>
    <col min="3846" max="3846" width="16" style="53" customWidth="1"/>
    <col min="3847" max="3847" width="17.7109375" style="53" customWidth="1"/>
    <col min="3848" max="4099" width="9.140625" style="53"/>
    <col min="4100" max="4100" width="13.7109375" style="53" customWidth="1"/>
    <col min="4101" max="4101" width="59.28515625" style="53" customWidth="1"/>
    <col min="4102" max="4102" width="16" style="53" customWidth="1"/>
    <col min="4103" max="4103" width="17.7109375" style="53" customWidth="1"/>
    <col min="4104" max="4355" width="9.140625" style="53"/>
    <col min="4356" max="4356" width="13.7109375" style="53" customWidth="1"/>
    <col min="4357" max="4357" width="59.28515625" style="53" customWidth="1"/>
    <col min="4358" max="4358" width="16" style="53" customWidth="1"/>
    <col min="4359" max="4359" width="17.7109375" style="53" customWidth="1"/>
    <col min="4360" max="4611" width="9.140625" style="53"/>
    <col min="4612" max="4612" width="13.7109375" style="53" customWidth="1"/>
    <col min="4613" max="4613" width="59.28515625" style="53" customWidth="1"/>
    <col min="4614" max="4614" width="16" style="53" customWidth="1"/>
    <col min="4615" max="4615" width="17.7109375" style="53" customWidth="1"/>
    <col min="4616" max="4867" width="9.140625" style="53"/>
    <col min="4868" max="4868" width="13.7109375" style="53" customWidth="1"/>
    <col min="4869" max="4869" width="59.28515625" style="53" customWidth="1"/>
    <col min="4870" max="4870" width="16" style="53" customWidth="1"/>
    <col min="4871" max="4871" width="17.7109375" style="53" customWidth="1"/>
    <col min="4872" max="5123" width="9.140625" style="53"/>
    <col min="5124" max="5124" width="13.7109375" style="53" customWidth="1"/>
    <col min="5125" max="5125" width="59.28515625" style="53" customWidth="1"/>
    <col min="5126" max="5126" width="16" style="53" customWidth="1"/>
    <col min="5127" max="5127" width="17.7109375" style="53" customWidth="1"/>
    <col min="5128" max="5379" width="9.140625" style="53"/>
    <col min="5380" max="5380" width="13.7109375" style="53" customWidth="1"/>
    <col min="5381" max="5381" width="59.28515625" style="53" customWidth="1"/>
    <col min="5382" max="5382" width="16" style="53" customWidth="1"/>
    <col min="5383" max="5383" width="17.7109375" style="53" customWidth="1"/>
    <col min="5384" max="5635" width="9.140625" style="53"/>
    <col min="5636" max="5636" width="13.7109375" style="53" customWidth="1"/>
    <col min="5637" max="5637" width="59.28515625" style="53" customWidth="1"/>
    <col min="5638" max="5638" width="16" style="53" customWidth="1"/>
    <col min="5639" max="5639" width="17.7109375" style="53" customWidth="1"/>
    <col min="5640" max="5891" width="9.140625" style="53"/>
    <col min="5892" max="5892" width="13.7109375" style="53" customWidth="1"/>
    <col min="5893" max="5893" width="59.28515625" style="53" customWidth="1"/>
    <col min="5894" max="5894" width="16" style="53" customWidth="1"/>
    <col min="5895" max="5895" width="17.7109375" style="53" customWidth="1"/>
    <col min="5896" max="6147" width="9.140625" style="53"/>
    <col min="6148" max="6148" width="13.7109375" style="53" customWidth="1"/>
    <col min="6149" max="6149" width="59.28515625" style="53" customWidth="1"/>
    <col min="6150" max="6150" width="16" style="53" customWidth="1"/>
    <col min="6151" max="6151" width="17.7109375" style="53" customWidth="1"/>
    <col min="6152" max="6403" width="9.140625" style="53"/>
    <col min="6404" max="6404" width="13.7109375" style="53" customWidth="1"/>
    <col min="6405" max="6405" width="59.28515625" style="53" customWidth="1"/>
    <col min="6406" max="6406" width="16" style="53" customWidth="1"/>
    <col min="6407" max="6407" width="17.7109375" style="53" customWidth="1"/>
    <col min="6408" max="6659" width="9.140625" style="53"/>
    <col min="6660" max="6660" width="13.7109375" style="53" customWidth="1"/>
    <col min="6661" max="6661" width="59.28515625" style="53" customWidth="1"/>
    <col min="6662" max="6662" width="16" style="53" customWidth="1"/>
    <col min="6663" max="6663" width="17.7109375" style="53" customWidth="1"/>
    <col min="6664" max="6915" width="9.140625" style="53"/>
    <col min="6916" max="6916" width="13.7109375" style="53" customWidth="1"/>
    <col min="6917" max="6917" width="59.28515625" style="53" customWidth="1"/>
    <col min="6918" max="6918" width="16" style="53" customWidth="1"/>
    <col min="6919" max="6919" width="17.7109375" style="53" customWidth="1"/>
    <col min="6920" max="7171" width="9.140625" style="53"/>
    <col min="7172" max="7172" width="13.7109375" style="53" customWidth="1"/>
    <col min="7173" max="7173" width="59.28515625" style="53" customWidth="1"/>
    <col min="7174" max="7174" width="16" style="53" customWidth="1"/>
    <col min="7175" max="7175" width="17.7109375" style="53" customWidth="1"/>
    <col min="7176" max="7427" width="9.140625" style="53"/>
    <col min="7428" max="7428" width="13.7109375" style="53" customWidth="1"/>
    <col min="7429" max="7429" width="59.28515625" style="53" customWidth="1"/>
    <col min="7430" max="7430" width="16" style="53" customWidth="1"/>
    <col min="7431" max="7431" width="17.7109375" style="53" customWidth="1"/>
    <col min="7432" max="7683" width="9.140625" style="53"/>
    <col min="7684" max="7684" width="13.7109375" style="53" customWidth="1"/>
    <col min="7685" max="7685" width="59.28515625" style="53" customWidth="1"/>
    <col min="7686" max="7686" width="16" style="53" customWidth="1"/>
    <col min="7687" max="7687" width="17.7109375" style="53" customWidth="1"/>
    <col min="7688" max="7939" width="9.140625" style="53"/>
    <col min="7940" max="7940" width="13.7109375" style="53" customWidth="1"/>
    <col min="7941" max="7941" width="59.28515625" style="53" customWidth="1"/>
    <col min="7942" max="7942" width="16" style="53" customWidth="1"/>
    <col min="7943" max="7943" width="17.7109375" style="53" customWidth="1"/>
    <col min="7944" max="8195" width="9.140625" style="53"/>
    <col min="8196" max="8196" width="13.7109375" style="53" customWidth="1"/>
    <col min="8197" max="8197" width="59.28515625" style="53" customWidth="1"/>
    <col min="8198" max="8198" width="16" style="53" customWidth="1"/>
    <col min="8199" max="8199" width="17.7109375" style="53" customWidth="1"/>
    <col min="8200" max="8451" width="9.140625" style="53"/>
    <col min="8452" max="8452" width="13.7109375" style="53" customWidth="1"/>
    <col min="8453" max="8453" width="59.28515625" style="53" customWidth="1"/>
    <col min="8454" max="8454" width="16" style="53" customWidth="1"/>
    <col min="8455" max="8455" width="17.7109375" style="53" customWidth="1"/>
    <col min="8456" max="8707" width="9.140625" style="53"/>
    <col min="8708" max="8708" width="13.7109375" style="53" customWidth="1"/>
    <col min="8709" max="8709" width="59.28515625" style="53" customWidth="1"/>
    <col min="8710" max="8710" width="16" style="53" customWidth="1"/>
    <col min="8711" max="8711" width="17.7109375" style="53" customWidth="1"/>
    <col min="8712" max="8963" width="9.140625" style="53"/>
    <col min="8964" max="8964" width="13.7109375" style="53" customWidth="1"/>
    <col min="8965" max="8965" width="59.28515625" style="53" customWidth="1"/>
    <col min="8966" max="8966" width="16" style="53" customWidth="1"/>
    <col min="8967" max="8967" width="17.7109375" style="53" customWidth="1"/>
    <col min="8968" max="9219" width="9.140625" style="53"/>
    <col min="9220" max="9220" width="13.7109375" style="53" customWidth="1"/>
    <col min="9221" max="9221" width="59.28515625" style="53" customWidth="1"/>
    <col min="9222" max="9222" width="16" style="53" customWidth="1"/>
    <col min="9223" max="9223" width="17.7109375" style="53" customWidth="1"/>
    <col min="9224" max="9475" width="9.140625" style="53"/>
    <col min="9476" max="9476" width="13.7109375" style="53" customWidth="1"/>
    <col min="9477" max="9477" width="59.28515625" style="53" customWidth="1"/>
    <col min="9478" max="9478" width="16" style="53" customWidth="1"/>
    <col min="9479" max="9479" width="17.7109375" style="53" customWidth="1"/>
    <col min="9480" max="9731" width="9.140625" style="53"/>
    <col min="9732" max="9732" width="13.7109375" style="53" customWidth="1"/>
    <col min="9733" max="9733" width="59.28515625" style="53" customWidth="1"/>
    <col min="9734" max="9734" width="16" style="53" customWidth="1"/>
    <col min="9735" max="9735" width="17.7109375" style="53" customWidth="1"/>
    <col min="9736" max="9987" width="9.140625" style="53"/>
    <col min="9988" max="9988" width="13.7109375" style="53" customWidth="1"/>
    <col min="9989" max="9989" width="59.28515625" style="53" customWidth="1"/>
    <col min="9990" max="9990" width="16" style="53" customWidth="1"/>
    <col min="9991" max="9991" width="17.7109375" style="53" customWidth="1"/>
    <col min="9992" max="10243" width="9.140625" style="53"/>
    <col min="10244" max="10244" width="13.7109375" style="53" customWidth="1"/>
    <col min="10245" max="10245" width="59.28515625" style="53" customWidth="1"/>
    <col min="10246" max="10246" width="16" style="53" customWidth="1"/>
    <col min="10247" max="10247" width="17.7109375" style="53" customWidth="1"/>
    <col min="10248" max="10499" width="9.140625" style="53"/>
    <col min="10500" max="10500" width="13.7109375" style="53" customWidth="1"/>
    <col min="10501" max="10501" width="59.28515625" style="53" customWidth="1"/>
    <col min="10502" max="10502" width="16" style="53" customWidth="1"/>
    <col min="10503" max="10503" width="17.7109375" style="53" customWidth="1"/>
    <col min="10504" max="10755" width="9.140625" style="53"/>
    <col min="10756" max="10756" width="13.7109375" style="53" customWidth="1"/>
    <col min="10757" max="10757" width="59.28515625" style="53" customWidth="1"/>
    <col min="10758" max="10758" width="16" style="53" customWidth="1"/>
    <col min="10759" max="10759" width="17.7109375" style="53" customWidth="1"/>
    <col min="10760" max="11011" width="9.140625" style="53"/>
    <col min="11012" max="11012" width="13.7109375" style="53" customWidth="1"/>
    <col min="11013" max="11013" width="59.28515625" style="53" customWidth="1"/>
    <col min="11014" max="11014" width="16" style="53" customWidth="1"/>
    <col min="11015" max="11015" width="17.7109375" style="53" customWidth="1"/>
    <col min="11016" max="11267" width="9.140625" style="53"/>
    <col min="11268" max="11268" width="13.7109375" style="53" customWidth="1"/>
    <col min="11269" max="11269" width="59.28515625" style="53" customWidth="1"/>
    <col min="11270" max="11270" width="16" style="53" customWidth="1"/>
    <col min="11271" max="11271" width="17.7109375" style="53" customWidth="1"/>
    <col min="11272" max="11523" width="9.140625" style="53"/>
    <col min="11524" max="11524" width="13.7109375" style="53" customWidth="1"/>
    <col min="11525" max="11525" width="59.28515625" style="53" customWidth="1"/>
    <col min="11526" max="11526" width="16" style="53" customWidth="1"/>
    <col min="11527" max="11527" width="17.7109375" style="53" customWidth="1"/>
    <col min="11528" max="11779" width="9.140625" style="53"/>
    <col min="11780" max="11780" width="13.7109375" style="53" customWidth="1"/>
    <col min="11781" max="11781" width="59.28515625" style="53" customWidth="1"/>
    <col min="11782" max="11782" width="16" style="53" customWidth="1"/>
    <col min="11783" max="11783" width="17.7109375" style="53" customWidth="1"/>
    <col min="11784" max="12035" width="9.140625" style="53"/>
    <col min="12036" max="12036" width="13.7109375" style="53" customWidth="1"/>
    <col min="12037" max="12037" width="59.28515625" style="53" customWidth="1"/>
    <col min="12038" max="12038" width="16" style="53" customWidth="1"/>
    <col min="12039" max="12039" width="17.7109375" style="53" customWidth="1"/>
    <col min="12040" max="12291" width="9.140625" style="53"/>
    <col min="12292" max="12292" width="13.7109375" style="53" customWidth="1"/>
    <col min="12293" max="12293" width="59.28515625" style="53" customWidth="1"/>
    <col min="12294" max="12294" width="16" style="53" customWidth="1"/>
    <col min="12295" max="12295" width="17.7109375" style="53" customWidth="1"/>
    <col min="12296" max="12547" width="9.140625" style="53"/>
    <col min="12548" max="12548" width="13.7109375" style="53" customWidth="1"/>
    <col min="12549" max="12549" width="59.28515625" style="53" customWidth="1"/>
    <col min="12550" max="12550" width="16" style="53" customWidth="1"/>
    <col min="12551" max="12551" width="17.7109375" style="53" customWidth="1"/>
    <col min="12552" max="12803" width="9.140625" style="53"/>
    <col min="12804" max="12804" width="13.7109375" style="53" customWidth="1"/>
    <col min="12805" max="12805" width="59.28515625" style="53" customWidth="1"/>
    <col min="12806" max="12806" width="16" style="53" customWidth="1"/>
    <col min="12807" max="12807" width="17.7109375" style="53" customWidth="1"/>
    <col min="12808" max="13059" width="9.140625" style="53"/>
    <col min="13060" max="13060" width="13.7109375" style="53" customWidth="1"/>
    <col min="13061" max="13061" width="59.28515625" style="53" customWidth="1"/>
    <col min="13062" max="13062" width="16" style="53" customWidth="1"/>
    <col min="13063" max="13063" width="17.7109375" style="53" customWidth="1"/>
    <col min="13064" max="13315" width="9.140625" style="53"/>
    <col min="13316" max="13316" width="13.7109375" style="53" customWidth="1"/>
    <col min="13317" max="13317" width="59.28515625" style="53" customWidth="1"/>
    <col min="13318" max="13318" width="16" style="53" customWidth="1"/>
    <col min="13319" max="13319" width="17.7109375" style="53" customWidth="1"/>
    <col min="13320" max="13571" width="9.140625" style="53"/>
    <col min="13572" max="13572" width="13.7109375" style="53" customWidth="1"/>
    <col min="13573" max="13573" width="59.28515625" style="53" customWidth="1"/>
    <col min="13574" max="13574" width="16" style="53" customWidth="1"/>
    <col min="13575" max="13575" width="17.7109375" style="53" customWidth="1"/>
    <col min="13576" max="13827" width="9.140625" style="53"/>
    <col min="13828" max="13828" width="13.7109375" style="53" customWidth="1"/>
    <col min="13829" max="13829" width="59.28515625" style="53" customWidth="1"/>
    <col min="13830" max="13830" width="16" style="53" customWidth="1"/>
    <col min="13831" max="13831" width="17.7109375" style="53" customWidth="1"/>
    <col min="13832" max="14083" width="9.140625" style="53"/>
    <col min="14084" max="14084" width="13.7109375" style="53" customWidth="1"/>
    <col min="14085" max="14085" width="59.28515625" style="53" customWidth="1"/>
    <col min="14086" max="14086" width="16" style="53" customWidth="1"/>
    <col min="14087" max="14087" width="17.7109375" style="53" customWidth="1"/>
    <col min="14088" max="14339" width="9.140625" style="53"/>
    <col min="14340" max="14340" width="13.7109375" style="53" customWidth="1"/>
    <col min="14341" max="14341" width="59.28515625" style="53" customWidth="1"/>
    <col min="14342" max="14342" width="16" style="53" customWidth="1"/>
    <col min="14343" max="14343" width="17.7109375" style="53" customWidth="1"/>
    <col min="14344" max="14595" width="9.140625" style="53"/>
    <col min="14596" max="14596" width="13.7109375" style="53" customWidth="1"/>
    <col min="14597" max="14597" width="59.28515625" style="53" customWidth="1"/>
    <col min="14598" max="14598" width="16" style="53" customWidth="1"/>
    <col min="14599" max="14599" width="17.7109375" style="53" customWidth="1"/>
    <col min="14600" max="14851" width="9.140625" style="53"/>
    <col min="14852" max="14852" width="13.7109375" style="53" customWidth="1"/>
    <col min="14853" max="14853" width="59.28515625" style="53" customWidth="1"/>
    <col min="14854" max="14854" width="16" style="53" customWidth="1"/>
    <col min="14855" max="14855" width="17.7109375" style="53" customWidth="1"/>
    <col min="14856" max="15107" width="9.140625" style="53"/>
    <col min="15108" max="15108" width="13.7109375" style="53" customWidth="1"/>
    <col min="15109" max="15109" width="59.28515625" style="53" customWidth="1"/>
    <col min="15110" max="15110" width="16" style="53" customWidth="1"/>
    <col min="15111" max="15111" width="17.7109375" style="53" customWidth="1"/>
    <col min="15112" max="15363" width="9.140625" style="53"/>
    <col min="15364" max="15364" width="13.7109375" style="53" customWidth="1"/>
    <col min="15365" max="15365" width="59.28515625" style="53" customWidth="1"/>
    <col min="15366" max="15366" width="16" style="53" customWidth="1"/>
    <col min="15367" max="15367" width="17.7109375" style="53" customWidth="1"/>
    <col min="15368" max="15619" width="9.140625" style="53"/>
    <col min="15620" max="15620" width="13.7109375" style="53" customWidth="1"/>
    <col min="15621" max="15621" width="59.28515625" style="53" customWidth="1"/>
    <col min="15622" max="15622" width="16" style="53" customWidth="1"/>
    <col min="15623" max="15623" width="17.7109375" style="53" customWidth="1"/>
    <col min="15624" max="15875" width="9.140625" style="53"/>
    <col min="15876" max="15876" width="13.7109375" style="53" customWidth="1"/>
    <col min="15877" max="15877" width="59.28515625" style="53" customWidth="1"/>
    <col min="15878" max="15878" width="16" style="53" customWidth="1"/>
    <col min="15879" max="15879" width="17.7109375" style="53" customWidth="1"/>
    <col min="15880" max="16131" width="9.140625" style="53"/>
    <col min="16132" max="16132" width="13.7109375" style="53" customWidth="1"/>
    <col min="16133" max="16133" width="59.28515625" style="53" customWidth="1"/>
    <col min="16134" max="16134" width="16" style="53" customWidth="1"/>
    <col min="16135" max="16135" width="17.7109375" style="53" customWidth="1"/>
    <col min="16136" max="16384" width="9.140625" style="53"/>
  </cols>
  <sheetData>
    <row r="1" spans="1:7" s="51" customFormat="1" ht="14.25" x14ac:dyDescent="0.25">
      <c r="A1" s="50"/>
      <c r="B1" s="50"/>
      <c r="C1" s="50"/>
      <c r="D1" s="50"/>
      <c r="G1" s="52" t="s">
        <v>68</v>
      </c>
    </row>
    <row r="2" spans="1:7" s="51" customFormat="1" ht="14.25" x14ac:dyDescent="0.25">
      <c r="A2" s="50"/>
      <c r="B2" s="50"/>
      <c r="C2" s="50"/>
      <c r="D2" s="50"/>
      <c r="G2" s="52" t="s">
        <v>13</v>
      </c>
    </row>
    <row r="3" spans="1:7" s="51" customFormat="1" ht="14.25" x14ac:dyDescent="0.25">
      <c r="A3" s="50"/>
      <c r="B3" s="50"/>
      <c r="C3" s="50"/>
      <c r="D3" s="50"/>
      <c r="G3" s="52" t="s">
        <v>98</v>
      </c>
    </row>
    <row r="4" spans="1:7" s="51" customFormat="1" ht="14.25" x14ac:dyDescent="0.25">
      <c r="A4" s="50"/>
      <c r="B4" s="50"/>
      <c r="C4" s="50"/>
      <c r="D4" s="50"/>
      <c r="G4" s="52"/>
    </row>
    <row r="5" spans="1:7" s="51" customFormat="1" ht="44.25" customHeight="1" x14ac:dyDescent="0.25">
      <c r="A5" s="223" t="s">
        <v>152</v>
      </c>
      <c r="B5" s="223"/>
      <c r="C5" s="223"/>
      <c r="D5" s="223"/>
      <c r="E5" s="223"/>
      <c r="F5" s="223"/>
      <c r="G5" s="223"/>
    </row>
    <row r="6" spans="1:7" s="51" customFormat="1" ht="16.5" customHeight="1" x14ac:dyDescent="0.25">
      <c r="A6" s="224" t="s">
        <v>114</v>
      </c>
      <c r="B6" s="225"/>
      <c r="C6" s="225"/>
      <c r="D6" s="225"/>
      <c r="E6" s="225"/>
      <c r="F6" s="225"/>
      <c r="G6" s="226"/>
    </row>
    <row r="7" spans="1:7" s="51" customFormat="1" ht="24.75" customHeight="1" x14ac:dyDescent="0.25">
      <c r="A7" s="231" t="s">
        <v>99</v>
      </c>
      <c r="B7" s="232"/>
      <c r="C7" s="84" t="s">
        <v>100</v>
      </c>
      <c r="D7" s="85"/>
      <c r="E7" s="86"/>
      <c r="F7" s="86"/>
      <c r="G7" s="87"/>
    </row>
    <row r="8" spans="1:7" s="51" customFormat="1" ht="12.75" customHeight="1" x14ac:dyDescent="0.25">
      <c r="A8" s="233"/>
      <c r="B8" s="234"/>
      <c r="C8" s="227" t="s">
        <v>47</v>
      </c>
      <c r="D8" s="228"/>
      <c r="E8" s="228"/>
      <c r="F8" s="117"/>
      <c r="G8" s="88"/>
    </row>
    <row r="9" spans="1:7" s="51" customFormat="1" ht="40.5" customHeight="1" x14ac:dyDescent="0.25">
      <c r="A9" s="235">
        <v>1049</v>
      </c>
      <c r="B9" s="235" t="s">
        <v>115</v>
      </c>
      <c r="C9" s="89" t="s">
        <v>101</v>
      </c>
      <c r="D9" s="90"/>
      <c r="E9" s="86"/>
      <c r="F9" s="86"/>
      <c r="G9" s="123"/>
    </row>
    <row r="10" spans="1:7" s="51" customFormat="1" ht="34.5" customHeight="1" x14ac:dyDescent="0.25">
      <c r="A10" s="236"/>
      <c r="B10" s="236"/>
      <c r="C10" s="229" t="s">
        <v>116</v>
      </c>
      <c r="D10" s="230"/>
      <c r="E10" s="230"/>
      <c r="F10" s="118"/>
      <c r="G10" s="88"/>
    </row>
    <row r="11" spans="1:7" s="51" customFormat="1" ht="32.25" customHeight="1" x14ac:dyDescent="0.25">
      <c r="A11" s="264" t="s">
        <v>102</v>
      </c>
      <c r="B11" s="265"/>
      <c r="C11" s="83" t="s">
        <v>117</v>
      </c>
      <c r="D11" s="83"/>
      <c r="E11" s="167">
        <f>SUM(E12:E12)</f>
        <v>11.1</v>
      </c>
      <c r="F11" s="83"/>
      <c r="G11" s="91"/>
    </row>
    <row r="12" spans="1:7" s="51" customFormat="1" ht="24" customHeight="1" x14ac:dyDescent="0.25">
      <c r="A12" s="119"/>
      <c r="B12" s="120"/>
      <c r="C12" s="83" t="s">
        <v>118</v>
      </c>
      <c r="D12" s="83"/>
      <c r="E12" s="167">
        <v>11.1</v>
      </c>
      <c r="F12" s="83"/>
      <c r="G12" s="91"/>
    </row>
    <row r="13" spans="1:7" s="51" customFormat="1" ht="27.75" customHeight="1" x14ac:dyDescent="0.25">
      <c r="A13" s="237" t="s">
        <v>104</v>
      </c>
      <c r="B13" s="239"/>
      <c r="C13" s="83" t="s">
        <v>119</v>
      </c>
      <c r="D13" s="83"/>
      <c r="E13" s="92"/>
      <c r="F13" s="92"/>
      <c r="G13" s="91"/>
    </row>
    <row r="14" spans="1:7" s="51" customFormat="1" ht="30" customHeight="1" x14ac:dyDescent="0.25">
      <c r="A14" s="116"/>
      <c r="B14" s="116"/>
      <c r="C14" s="83" t="s">
        <v>120</v>
      </c>
      <c r="D14" s="83"/>
      <c r="E14" s="92"/>
      <c r="F14" s="92"/>
      <c r="G14" s="91"/>
    </row>
    <row r="15" spans="1:7" s="51" customFormat="1" ht="30.75" customHeight="1" x14ac:dyDescent="0.25">
      <c r="A15" s="116"/>
      <c r="B15" s="116"/>
      <c r="C15" s="83" t="s">
        <v>121</v>
      </c>
      <c r="D15" s="83"/>
      <c r="E15" s="92"/>
      <c r="F15" s="92"/>
      <c r="G15" s="91"/>
    </row>
    <row r="16" spans="1:7" s="51" customFormat="1" ht="45.75" customHeight="1" x14ac:dyDescent="0.25">
      <c r="A16" s="116"/>
      <c r="B16" s="116"/>
      <c r="C16" s="83" t="s">
        <v>122</v>
      </c>
      <c r="D16" s="83"/>
      <c r="E16" s="92"/>
      <c r="F16" s="92"/>
      <c r="G16" s="91"/>
    </row>
    <row r="17" spans="1:7" s="51" customFormat="1" ht="29.25" customHeight="1" x14ac:dyDescent="0.25">
      <c r="A17" s="270" t="s">
        <v>123</v>
      </c>
      <c r="B17" s="270"/>
      <c r="C17" s="271"/>
      <c r="D17" s="93" t="s">
        <v>105</v>
      </c>
      <c r="E17" s="93" t="s">
        <v>105</v>
      </c>
      <c r="F17" s="103">
        <v>-2752.8</v>
      </c>
      <c r="G17" s="103">
        <v>-2752.8</v>
      </c>
    </row>
    <row r="18" spans="1:7" s="51" customFormat="1" ht="24.75" customHeight="1" x14ac:dyDescent="0.25">
      <c r="A18" s="269" t="s">
        <v>124</v>
      </c>
      <c r="B18" s="270"/>
      <c r="C18" s="271"/>
      <c r="D18" s="121"/>
      <c r="E18" s="91"/>
      <c r="F18" s="91"/>
      <c r="G18" s="98"/>
    </row>
    <row r="19" spans="1:7" s="51" customFormat="1" ht="29.25" customHeight="1" x14ac:dyDescent="0.25">
      <c r="A19" s="266" t="s">
        <v>125</v>
      </c>
      <c r="B19" s="267"/>
      <c r="C19" s="268"/>
      <c r="D19" s="122"/>
      <c r="E19" s="91"/>
      <c r="F19" s="91"/>
      <c r="G19" s="98"/>
    </row>
    <row r="20" spans="1:7" s="51" customFormat="1" ht="24.75" customHeight="1" x14ac:dyDescent="0.25">
      <c r="A20" s="237" t="s">
        <v>106</v>
      </c>
      <c r="B20" s="238"/>
      <c r="C20" s="238"/>
      <c r="D20" s="238"/>
      <c r="E20" s="238"/>
      <c r="F20" s="238"/>
      <c r="G20" s="239"/>
    </row>
    <row r="21" spans="1:7" s="51" customFormat="1" ht="26.25" customHeight="1" x14ac:dyDescent="0.25">
      <c r="A21" s="237" t="s">
        <v>110</v>
      </c>
      <c r="B21" s="238"/>
      <c r="C21" s="238"/>
      <c r="D21" s="238"/>
      <c r="E21" s="238"/>
      <c r="F21" s="238"/>
      <c r="G21" s="239"/>
    </row>
    <row r="22" spans="1:7" s="51" customFormat="1" ht="21.75" customHeight="1" x14ac:dyDescent="0.25">
      <c r="A22" s="240" t="s">
        <v>107</v>
      </c>
      <c r="B22" s="241"/>
      <c r="C22" s="241"/>
      <c r="D22" s="241"/>
      <c r="E22" s="241"/>
      <c r="F22" s="241"/>
      <c r="G22" s="242"/>
    </row>
    <row r="23" spans="1:7" s="51" customFormat="1" ht="34.5" customHeight="1" x14ac:dyDescent="0.25">
      <c r="A23" s="237" t="s">
        <v>111</v>
      </c>
      <c r="B23" s="238"/>
      <c r="C23" s="238"/>
      <c r="D23" s="238"/>
      <c r="E23" s="238"/>
      <c r="F23" s="238"/>
      <c r="G23" s="239"/>
    </row>
    <row r="24" spans="1:7" ht="18.75" customHeight="1" x14ac:dyDescent="0.25">
      <c r="A24" s="243" t="s">
        <v>99</v>
      </c>
      <c r="B24" s="244"/>
      <c r="C24" s="249" t="s">
        <v>112</v>
      </c>
      <c r="D24" s="250"/>
      <c r="E24" s="250"/>
      <c r="F24" s="250"/>
      <c r="G24" s="251"/>
    </row>
    <row r="25" spans="1:7" ht="13.5" customHeight="1" x14ac:dyDescent="0.25">
      <c r="A25" s="245"/>
      <c r="B25" s="246"/>
      <c r="C25" s="252"/>
      <c r="D25" s="253"/>
      <c r="E25" s="253"/>
      <c r="F25" s="253"/>
      <c r="G25" s="254"/>
    </row>
    <row r="26" spans="1:7" ht="14.25" customHeight="1" x14ac:dyDescent="0.25">
      <c r="A26" s="247"/>
      <c r="B26" s="248"/>
      <c r="C26" s="252" t="s">
        <v>126</v>
      </c>
      <c r="D26" s="253"/>
      <c r="E26" s="253"/>
      <c r="F26" s="253"/>
      <c r="G26" s="254"/>
    </row>
    <row r="27" spans="1:7" ht="14.25" customHeight="1" x14ac:dyDescent="0.25">
      <c r="A27" s="255">
        <v>1049</v>
      </c>
      <c r="B27" s="255" t="s">
        <v>127</v>
      </c>
      <c r="C27" s="252" t="s">
        <v>113</v>
      </c>
      <c r="D27" s="253"/>
      <c r="E27" s="253"/>
      <c r="F27" s="253"/>
      <c r="G27" s="254"/>
    </row>
    <row r="28" spans="1:7" ht="14.25" customHeight="1" x14ac:dyDescent="0.25">
      <c r="A28" s="256"/>
      <c r="B28" s="256"/>
      <c r="C28" s="252" t="s">
        <v>128</v>
      </c>
      <c r="D28" s="253"/>
      <c r="E28" s="253"/>
      <c r="F28" s="253"/>
      <c r="G28" s="254"/>
    </row>
    <row r="29" spans="1:7" ht="30.75" customHeight="1" x14ac:dyDescent="0.25">
      <c r="A29" s="257" t="s">
        <v>102</v>
      </c>
      <c r="B29" s="258"/>
      <c r="C29" s="94" t="s">
        <v>129</v>
      </c>
      <c r="D29" s="101"/>
      <c r="E29" s="99">
        <v>4</v>
      </c>
      <c r="F29" s="99"/>
      <c r="G29" s="97"/>
    </row>
    <row r="30" spans="1:7" ht="18.75" customHeight="1" x14ac:dyDescent="0.25">
      <c r="A30" s="94"/>
      <c r="B30" s="100"/>
      <c r="C30" s="94" t="s">
        <v>109</v>
      </c>
      <c r="D30" s="101"/>
      <c r="E30" s="99">
        <v>4</v>
      </c>
      <c r="F30" s="99"/>
      <c r="G30" s="97"/>
    </row>
    <row r="31" spans="1:7" ht="26.25" customHeight="1" x14ac:dyDescent="0.25">
      <c r="A31" s="257" t="s">
        <v>104</v>
      </c>
      <c r="B31" s="258"/>
      <c r="C31" s="94" t="s">
        <v>103</v>
      </c>
      <c r="D31" s="101"/>
      <c r="E31" s="101"/>
      <c r="F31" s="101"/>
      <c r="G31" s="97"/>
    </row>
    <row r="32" spans="1:7" ht="39.75" customHeight="1" x14ac:dyDescent="0.25">
      <c r="A32" s="257" t="s">
        <v>130</v>
      </c>
      <c r="B32" s="261"/>
      <c r="C32" s="261"/>
      <c r="D32" s="95" t="s">
        <v>105</v>
      </c>
      <c r="E32" s="95" t="s">
        <v>105</v>
      </c>
      <c r="F32" s="104"/>
      <c r="G32" s="105"/>
    </row>
    <row r="33" spans="1:7" x14ac:dyDescent="0.25">
      <c r="A33" s="262" t="s">
        <v>131</v>
      </c>
      <c r="B33" s="263"/>
      <c r="C33" s="263"/>
      <c r="D33" s="102"/>
      <c r="E33" s="96"/>
      <c r="F33" s="96"/>
      <c r="G33" s="97"/>
    </row>
    <row r="34" spans="1:7" ht="43.5" customHeight="1" x14ac:dyDescent="0.25">
      <c r="A34" s="257" t="s">
        <v>132</v>
      </c>
      <c r="B34" s="261"/>
      <c r="C34" s="261"/>
      <c r="D34" s="101"/>
      <c r="E34" s="96"/>
      <c r="F34" s="96">
        <v>2752.8</v>
      </c>
      <c r="G34" s="96">
        <v>2752.8</v>
      </c>
    </row>
    <row r="35" spans="1:7" ht="31.5" customHeight="1" x14ac:dyDescent="0.25">
      <c r="A35" s="237" t="s">
        <v>108</v>
      </c>
      <c r="B35" s="238"/>
      <c r="C35" s="238"/>
      <c r="D35" s="238"/>
      <c r="E35" s="238"/>
      <c r="F35" s="238"/>
      <c r="G35" s="239"/>
    </row>
    <row r="36" spans="1:7" ht="28.5" customHeight="1" x14ac:dyDescent="0.25">
      <c r="A36" s="237" t="s">
        <v>110</v>
      </c>
      <c r="B36" s="238"/>
      <c r="C36" s="238"/>
      <c r="D36" s="238"/>
      <c r="E36" s="238"/>
      <c r="F36" s="238"/>
      <c r="G36" s="239"/>
    </row>
    <row r="37" spans="1:7" s="51" customFormat="1" ht="21.75" customHeight="1" x14ac:dyDescent="0.25">
      <c r="A37" s="240" t="s">
        <v>107</v>
      </c>
      <c r="B37" s="241"/>
      <c r="C37" s="241"/>
      <c r="D37" s="241"/>
      <c r="E37" s="241"/>
      <c r="F37" s="241"/>
      <c r="G37" s="242"/>
    </row>
    <row r="38" spans="1:7" s="51" customFormat="1" ht="34.5" customHeight="1" x14ac:dyDescent="0.25">
      <c r="A38" s="237" t="s">
        <v>111</v>
      </c>
      <c r="B38" s="238"/>
      <c r="C38" s="259"/>
      <c r="D38" s="259"/>
      <c r="E38" s="259"/>
      <c r="F38" s="259"/>
      <c r="G38" s="260"/>
    </row>
  </sheetData>
  <mergeCells count="33">
    <mergeCell ref="A20:G20"/>
    <mergeCell ref="A13:B13"/>
    <mergeCell ref="A11:B11"/>
    <mergeCell ref="A19:C19"/>
    <mergeCell ref="A18:C18"/>
    <mergeCell ref="A17:C17"/>
    <mergeCell ref="A37:G37"/>
    <mergeCell ref="A38:G38"/>
    <mergeCell ref="A31:B31"/>
    <mergeCell ref="A32:C32"/>
    <mergeCell ref="A33:C33"/>
    <mergeCell ref="A34:C34"/>
    <mergeCell ref="A35:G35"/>
    <mergeCell ref="A36:G36"/>
    <mergeCell ref="A27:A28"/>
    <mergeCell ref="B27:B28"/>
    <mergeCell ref="C27:G27"/>
    <mergeCell ref="C28:G28"/>
    <mergeCell ref="A29:B29"/>
    <mergeCell ref="A21:G21"/>
    <mergeCell ref="A22:G22"/>
    <mergeCell ref="A23:G23"/>
    <mergeCell ref="A24:B26"/>
    <mergeCell ref="C24:G24"/>
    <mergeCell ref="C25:G25"/>
    <mergeCell ref="C26:G26"/>
    <mergeCell ref="A5:G5"/>
    <mergeCell ref="A6:G6"/>
    <mergeCell ref="C8:E8"/>
    <mergeCell ref="C10:E10"/>
    <mergeCell ref="A7:B8"/>
    <mergeCell ref="A9:A10"/>
    <mergeCell ref="B9:B10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topLeftCell="A19" zoomScale="91" zoomScaleNormal="100" zoomScaleSheetLayoutView="91" workbookViewId="0">
      <selection activeCell="E23" sqref="E23"/>
    </sheetView>
  </sheetViews>
  <sheetFormatPr defaultRowHeight="15" x14ac:dyDescent="0.25"/>
  <cols>
    <col min="1" max="1" width="8.42578125" style="82" customWidth="1"/>
    <col min="2" max="2" width="11.28515625" style="82" customWidth="1"/>
    <col min="3" max="3" width="13.7109375" style="82" customWidth="1"/>
    <col min="4" max="4" width="45.7109375" style="82" customWidth="1"/>
    <col min="5" max="5" width="26.85546875" style="82" customWidth="1"/>
    <col min="6" max="24" width="0" style="56" hidden="1" customWidth="1"/>
    <col min="25" max="237" width="9.140625" style="56"/>
    <col min="238" max="238" width="8.42578125" style="56" customWidth="1"/>
    <col min="239" max="239" width="11.28515625" style="56" customWidth="1"/>
    <col min="240" max="240" width="16.28515625" style="56" bestFit="1" customWidth="1"/>
    <col min="241" max="241" width="97.42578125" style="56" customWidth="1"/>
    <col min="242" max="242" width="26.85546875" style="56" customWidth="1"/>
    <col min="243" max="261" width="0" style="56" hidden="1" customWidth="1"/>
    <col min="262" max="493" width="9.140625" style="56"/>
    <col min="494" max="494" width="8.42578125" style="56" customWidth="1"/>
    <col min="495" max="495" width="11.28515625" style="56" customWidth="1"/>
    <col min="496" max="496" width="16.28515625" style="56" bestFit="1" customWidth="1"/>
    <col min="497" max="497" width="97.42578125" style="56" customWidth="1"/>
    <col min="498" max="498" width="26.85546875" style="56" customWidth="1"/>
    <col min="499" max="517" width="0" style="56" hidden="1" customWidth="1"/>
    <col min="518" max="749" width="9.140625" style="56"/>
    <col min="750" max="750" width="8.42578125" style="56" customWidth="1"/>
    <col min="751" max="751" width="11.28515625" style="56" customWidth="1"/>
    <col min="752" max="752" width="16.28515625" style="56" bestFit="1" customWidth="1"/>
    <col min="753" max="753" width="97.42578125" style="56" customWidth="1"/>
    <col min="754" max="754" width="26.85546875" style="56" customWidth="1"/>
    <col min="755" max="773" width="0" style="56" hidden="1" customWidth="1"/>
    <col min="774" max="1005" width="9.140625" style="56"/>
    <col min="1006" max="1006" width="8.42578125" style="56" customWidth="1"/>
    <col min="1007" max="1007" width="11.28515625" style="56" customWidth="1"/>
    <col min="1008" max="1008" width="16.28515625" style="56" bestFit="1" customWidth="1"/>
    <col min="1009" max="1009" width="97.42578125" style="56" customWidth="1"/>
    <col min="1010" max="1010" width="26.85546875" style="56" customWidth="1"/>
    <col min="1011" max="1029" width="0" style="56" hidden="1" customWidth="1"/>
    <col min="1030" max="1261" width="9.140625" style="56"/>
    <col min="1262" max="1262" width="8.42578125" style="56" customWidth="1"/>
    <col min="1263" max="1263" width="11.28515625" style="56" customWidth="1"/>
    <col min="1264" max="1264" width="16.28515625" style="56" bestFit="1" customWidth="1"/>
    <col min="1265" max="1265" width="97.42578125" style="56" customWidth="1"/>
    <col min="1266" max="1266" width="26.85546875" style="56" customWidth="1"/>
    <col min="1267" max="1285" width="0" style="56" hidden="1" customWidth="1"/>
    <col min="1286" max="1517" width="9.140625" style="56"/>
    <col min="1518" max="1518" width="8.42578125" style="56" customWidth="1"/>
    <col min="1519" max="1519" width="11.28515625" style="56" customWidth="1"/>
    <col min="1520" max="1520" width="16.28515625" style="56" bestFit="1" customWidth="1"/>
    <col min="1521" max="1521" width="97.42578125" style="56" customWidth="1"/>
    <col min="1522" max="1522" width="26.85546875" style="56" customWidth="1"/>
    <col min="1523" max="1541" width="0" style="56" hidden="1" customWidth="1"/>
    <col min="1542" max="1773" width="9.140625" style="56"/>
    <col min="1774" max="1774" width="8.42578125" style="56" customWidth="1"/>
    <col min="1775" max="1775" width="11.28515625" style="56" customWidth="1"/>
    <col min="1776" max="1776" width="16.28515625" style="56" bestFit="1" customWidth="1"/>
    <col min="1777" max="1777" width="97.42578125" style="56" customWidth="1"/>
    <col min="1778" max="1778" width="26.85546875" style="56" customWidth="1"/>
    <col min="1779" max="1797" width="0" style="56" hidden="1" customWidth="1"/>
    <col min="1798" max="2029" width="9.140625" style="56"/>
    <col min="2030" max="2030" width="8.42578125" style="56" customWidth="1"/>
    <col min="2031" max="2031" width="11.28515625" style="56" customWidth="1"/>
    <col min="2032" max="2032" width="16.28515625" style="56" bestFit="1" customWidth="1"/>
    <col min="2033" max="2033" width="97.42578125" style="56" customWidth="1"/>
    <col min="2034" max="2034" width="26.85546875" style="56" customWidth="1"/>
    <col min="2035" max="2053" width="0" style="56" hidden="1" customWidth="1"/>
    <col min="2054" max="2285" width="9.140625" style="56"/>
    <col min="2286" max="2286" width="8.42578125" style="56" customWidth="1"/>
    <col min="2287" max="2287" width="11.28515625" style="56" customWidth="1"/>
    <col min="2288" max="2288" width="16.28515625" style="56" bestFit="1" customWidth="1"/>
    <col min="2289" max="2289" width="97.42578125" style="56" customWidth="1"/>
    <col min="2290" max="2290" width="26.85546875" style="56" customWidth="1"/>
    <col min="2291" max="2309" width="0" style="56" hidden="1" customWidth="1"/>
    <col min="2310" max="2541" width="9.140625" style="56"/>
    <col min="2542" max="2542" width="8.42578125" style="56" customWidth="1"/>
    <col min="2543" max="2543" width="11.28515625" style="56" customWidth="1"/>
    <col min="2544" max="2544" width="16.28515625" style="56" bestFit="1" customWidth="1"/>
    <col min="2545" max="2545" width="97.42578125" style="56" customWidth="1"/>
    <col min="2546" max="2546" width="26.85546875" style="56" customWidth="1"/>
    <col min="2547" max="2565" width="0" style="56" hidden="1" customWidth="1"/>
    <col min="2566" max="2797" width="9.140625" style="56"/>
    <col min="2798" max="2798" width="8.42578125" style="56" customWidth="1"/>
    <col min="2799" max="2799" width="11.28515625" style="56" customWidth="1"/>
    <col min="2800" max="2800" width="16.28515625" style="56" bestFit="1" customWidth="1"/>
    <col min="2801" max="2801" width="97.42578125" style="56" customWidth="1"/>
    <col min="2802" max="2802" width="26.85546875" style="56" customWidth="1"/>
    <col min="2803" max="2821" width="0" style="56" hidden="1" customWidth="1"/>
    <col min="2822" max="3053" width="9.140625" style="56"/>
    <col min="3054" max="3054" width="8.42578125" style="56" customWidth="1"/>
    <col min="3055" max="3055" width="11.28515625" style="56" customWidth="1"/>
    <col min="3056" max="3056" width="16.28515625" style="56" bestFit="1" customWidth="1"/>
    <col min="3057" max="3057" width="97.42578125" style="56" customWidth="1"/>
    <col min="3058" max="3058" width="26.85546875" style="56" customWidth="1"/>
    <col min="3059" max="3077" width="0" style="56" hidden="1" customWidth="1"/>
    <col min="3078" max="3309" width="9.140625" style="56"/>
    <col min="3310" max="3310" width="8.42578125" style="56" customWidth="1"/>
    <col min="3311" max="3311" width="11.28515625" style="56" customWidth="1"/>
    <col min="3312" max="3312" width="16.28515625" style="56" bestFit="1" customWidth="1"/>
    <col min="3313" max="3313" width="97.42578125" style="56" customWidth="1"/>
    <col min="3314" max="3314" width="26.85546875" style="56" customWidth="1"/>
    <col min="3315" max="3333" width="0" style="56" hidden="1" customWidth="1"/>
    <col min="3334" max="3565" width="9.140625" style="56"/>
    <col min="3566" max="3566" width="8.42578125" style="56" customWidth="1"/>
    <col min="3567" max="3567" width="11.28515625" style="56" customWidth="1"/>
    <col min="3568" max="3568" width="16.28515625" style="56" bestFit="1" customWidth="1"/>
    <col min="3569" max="3569" width="97.42578125" style="56" customWidth="1"/>
    <col min="3570" max="3570" width="26.85546875" style="56" customWidth="1"/>
    <col min="3571" max="3589" width="0" style="56" hidden="1" customWidth="1"/>
    <col min="3590" max="3821" width="9.140625" style="56"/>
    <col min="3822" max="3822" width="8.42578125" style="56" customWidth="1"/>
    <col min="3823" max="3823" width="11.28515625" style="56" customWidth="1"/>
    <col min="3824" max="3824" width="16.28515625" style="56" bestFit="1" customWidth="1"/>
    <col min="3825" max="3825" width="97.42578125" style="56" customWidth="1"/>
    <col min="3826" max="3826" width="26.85546875" style="56" customWidth="1"/>
    <col min="3827" max="3845" width="0" style="56" hidden="1" customWidth="1"/>
    <col min="3846" max="4077" width="9.140625" style="56"/>
    <col min="4078" max="4078" width="8.42578125" style="56" customWidth="1"/>
    <col min="4079" max="4079" width="11.28515625" style="56" customWidth="1"/>
    <col min="4080" max="4080" width="16.28515625" style="56" bestFit="1" customWidth="1"/>
    <col min="4081" max="4081" width="97.42578125" style="56" customWidth="1"/>
    <col min="4082" max="4082" width="26.85546875" style="56" customWidth="1"/>
    <col min="4083" max="4101" width="0" style="56" hidden="1" customWidth="1"/>
    <col min="4102" max="4333" width="9.140625" style="56"/>
    <col min="4334" max="4334" width="8.42578125" style="56" customWidth="1"/>
    <col min="4335" max="4335" width="11.28515625" style="56" customWidth="1"/>
    <col min="4336" max="4336" width="16.28515625" style="56" bestFit="1" customWidth="1"/>
    <col min="4337" max="4337" width="97.42578125" style="56" customWidth="1"/>
    <col min="4338" max="4338" width="26.85546875" style="56" customWidth="1"/>
    <col min="4339" max="4357" width="0" style="56" hidden="1" customWidth="1"/>
    <col min="4358" max="4589" width="9.140625" style="56"/>
    <col min="4590" max="4590" width="8.42578125" style="56" customWidth="1"/>
    <col min="4591" max="4591" width="11.28515625" style="56" customWidth="1"/>
    <col min="4592" max="4592" width="16.28515625" style="56" bestFit="1" customWidth="1"/>
    <col min="4593" max="4593" width="97.42578125" style="56" customWidth="1"/>
    <col min="4594" max="4594" width="26.85546875" style="56" customWidth="1"/>
    <col min="4595" max="4613" width="0" style="56" hidden="1" customWidth="1"/>
    <col min="4614" max="4845" width="9.140625" style="56"/>
    <col min="4846" max="4846" width="8.42578125" style="56" customWidth="1"/>
    <col min="4847" max="4847" width="11.28515625" style="56" customWidth="1"/>
    <col min="4848" max="4848" width="16.28515625" style="56" bestFit="1" customWidth="1"/>
    <col min="4849" max="4849" width="97.42578125" style="56" customWidth="1"/>
    <col min="4850" max="4850" width="26.85546875" style="56" customWidth="1"/>
    <col min="4851" max="4869" width="0" style="56" hidden="1" customWidth="1"/>
    <col min="4870" max="5101" width="9.140625" style="56"/>
    <col min="5102" max="5102" width="8.42578125" style="56" customWidth="1"/>
    <col min="5103" max="5103" width="11.28515625" style="56" customWidth="1"/>
    <col min="5104" max="5104" width="16.28515625" style="56" bestFit="1" customWidth="1"/>
    <col min="5105" max="5105" width="97.42578125" style="56" customWidth="1"/>
    <col min="5106" max="5106" width="26.85546875" style="56" customWidth="1"/>
    <col min="5107" max="5125" width="0" style="56" hidden="1" customWidth="1"/>
    <col min="5126" max="5357" width="9.140625" style="56"/>
    <col min="5358" max="5358" width="8.42578125" style="56" customWidth="1"/>
    <col min="5359" max="5359" width="11.28515625" style="56" customWidth="1"/>
    <col min="5360" max="5360" width="16.28515625" style="56" bestFit="1" customWidth="1"/>
    <col min="5361" max="5361" width="97.42578125" style="56" customWidth="1"/>
    <col min="5362" max="5362" width="26.85546875" style="56" customWidth="1"/>
    <col min="5363" max="5381" width="0" style="56" hidden="1" customWidth="1"/>
    <col min="5382" max="5613" width="9.140625" style="56"/>
    <col min="5614" max="5614" width="8.42578125" style="56" customWidth="1"/>
    <col min="5615" max="5615" width="11.28515625" style="56" customWidth="1"/>
    <col min="5616" max="5616" width="16.28515625" style="56" bestFit="1" customWidth="1"/>
    <col min="5617" max="5617" width="97.42578125" style="56" customWidth="1"/>
    <col min="5618" max="5618" width="26.85546875" style="56" customWidth="1"/>
    <col min="5619" max="5637" width="0" style="56" hidden="1" customWidth="1"/>
    <col min="5638" max="5869" width="9.140625" style="56"/>
    <col min="5870" max="5870" width="8.42578125" style="56" customWidth="1"/>
    <col min="5871" max="5871" width="11.28515625" style="56" customWidth="1"/>
    <col min="5872" max="5872" width="16.28515625" style="56" bestFit="1" customWidth="1"/>
    <col min="5873" max="5873" width="97.42578125" style="56" customWidth="1"/>
    <col min="5874" max="5874" width="26.85546875" style="56" customWidth="1"/>
    <col min="5875" max="5893" width="0" style="56" hidden="1" customWidth="1"/>
    <col min="5894" max="6125" width="9.140625" style="56"/>
    <col min="6126" max="6126" width="8.42578125" style="56" customWidth="1"/>
    <col min="6127" max="6127" width="11.28515625" style="56" customWidth="1"/>
    <col min="6128" max="6128" width="16.28515625" style="56" bestFit="1" customWidth="1"/>
    <col min="6129" max="6129" width="97.42578125" style="56" customWidth="1"/>
    <col min="6130" max="6130" width="26.85546875" style="56" customWidth="1"/>
    <col min="6131" max="6149" width="0" style="56" hidden="1" customWidth="1"/>
    <col min="6150" max="6381" width="9.140625" style="56"/>
    <col min="6382" max="6382" width="8.42578125" style="56" customWidth="1"/>
    <col min="6383" max="6383" width="11.28515625" style="56" customWidth="1"/>
    <col min="6384" max="6384" width="16.28515625" style="56" bestFit="1" customWidth="1"/>
    <col min="6385" max="6385" width="97.42578125" style="56" customWidth="1"/>
    <col min="6386" max="6386" width="26.85546875" style="56" customWidth="1"/>
    <col min="6387" max="6405" width="0" style="56" hidden="1" customWidth="1"/>
    <col min="6406" max="6637" width="9.140625" style="56"/>
    <col min="6638" max="6638" width="8.42578125" style="56" customWidth="1"/>
    <col min="6639" max="6639" width="11.28515625" style="56" customWidth="1"/>
    <col min="6640" max="6640" width="16.28515625" style="56" bestFit="1" customWidth="1"/>
    <col min="6641" max="6641" width="97.42578125" style="56" customWidth="1"/>
    <col min="6642" max="6642" width="26.85546875" style="56" customWidth="1"/>
    <col min="6643" max="6661" width="0" style="56" hidden="1" customWidth="1"/>
    <col min="6662" max="6893" width="9.140625" style="56"/>
    <col min="6894" max="6894" width="8.42578125" style="56" customWidth="1"/>
    <col min="6895" max="6895" width="11.28515625" style="56" customWidth="1"/>
    <col min="6896" max="6896" width="16.28515625" style="56" bestFit="1" customWidth="1"/>
    <col min="6897" max="6897" width="97.42578125" style="56" customWidth="1"/>
    <col min="6898" max="6898" width="26.85546875" style="56" customWidth="1"/>
    <col min="6899" max="6917" width="0" style="56" hidden="1" customWidth="1"/>
    <col min="6918" max="7149" width="9.140625" style="56"/>
    <col min="7150" max="7150" width="8.42578125" style="56" customWidth="1"/>
    <col min="7151" max="7151" width="11.28515625" style="56" customWidth="1"/>
    <col min="7152" max="7152" width="16.28515625" style="56" bestFit="1" customWidth="1"/>
    <col min="7153" max="7153" width="97.42578125" style="56" customWidth="1"/>
    <col min="7154" max="7154" width="26.85546875" style="56" customWidth="1"/>
    <col min="7155" max="7173" width="0" style="56" hidden="1" customWidth="1"/>
    <col min="7174" max="7405" width="9.140625" style="56"/>
    <col min="7406" max="7406" width="8.42578125" style="56" customWidth="1"/>
    <col min="7407" max="7407" width="11.28515625" style="56" customWidth="1"/>
    <col min="7408" max="7408" width="16.28515625" style="56" bestFit="1" customWidth="1"/>
    <col min="7409" max="7409" width="97.42578125" style="56" customWidth="1"/>
    <col min="7410" max="7410" width="26.85546875" style="56" customWidth="1"/>
    <col min="7411" max="7429" width="0" style="56" hidden="1" customWidth="1"/>
    <col min="7430" max="7661" width="9.140625" style="56"/>
    <col min="7662" max="7662" width="8.42578125" style="56" customWidth="1"/>
    <col min="7663" max="7663" width="11.28515625" style="56" customWidth="1"/>
    <col min="7664" max="7664" width="16.28515625" style="56" bestFit="1" customWidth="1"/>
    <col min="7665" max="7665" width="97.42578125" style="56" customWidth="1"/>
    <col min="7666" max="7666" width="26.85546875" style="56" customWidth="1"/>
    <col min="7667" max="7685" width="0" style="56" hidden="1" customWidth="1"/>
    <col min="7686" max="7917" width="9.140625" style="56"/>
    <col min="7918" max="7918" width="8.42578125" style="56" customWidth="1"/>
    <col min="7919" max="7919" width="11.28515625" style="56" customWidth="1"/>
    <col min="7920" max="7920" width="16.28515625" style="56" bestFit="1" customWidth="1"/>
    <col min="7921" max="7921" width="97.42578125" style="56" customWidth="1"/>
    <col min="7922" max="7922" width="26.85546875" style="56" customWidth="1"/>
    <col min="7923" max="7941" width="0" style="56" hidden="1" customWidth="1"/>
    <col min="7942" max="8173" width="9.140625" style="56"/>
    <col min="8174" max="8174" width="8.42578125" style="56" customWidth="1"/>
    <col min="8175" max="8175" width="11.28515625" style="56" customWidth="1"/>
    <col min="8176" max="8176" width="16.28515625" style="56" bestFit="1" customWidth="1"/>
    <col min="8177" max="8177" width="97.42578125" style="56" customWidth="1"/>
    <col min="8178" max="8178" width="26.85546875" style="56" customWidth="1"/>
    <col min="8179" max="8197" width="0" style="56" hidden="1" customWidth="1"/>
    <col min="8198" max="8429" width="9.140625" style="56"/>
    <col min="8430" max="8430" width="8.42578125" style="56" customWidth="1"/>
    <col min="8431" max="8431" width="11.28515625" style="56" customWidth="1"/>
    <col min="8432" max="8432" width="16.28515625" style="56" bestFit="1" customWidth="1"/>
    <col min="8433" max="8433" width="97.42578125" style="56" customWidth="1"/>
    <col min="8434" max="8434" width="26.85546875" style="56" customWidth="1"/>
    <col min="8435" max="8453" width="0" style="56" hidden="1" customWidth="1"/>
    <col min="8454" max="8685" width="9.140625" style="56"/>
    <col min="8686" max="8686" width="8.42578125" style="56" customWidth="1"/>
    <col min="8687" max="8687" width="11.28515625" style="56" customWidth="1"/>
    <col min="8688" max="8688" width="16.28515625" style="56" bestFit="1" customWidth="1"/>
    <col min="8689" max="8689" width="97.42578125" style="56" customWidth="1"/>
    <col min="8690" max="8690" width="26.85546875" style="56" customWidth="1"/>
    <col min="8691" max="8709" width="0" style="56" hidden="1" customWidth="1"/>
    <col min="8710" max="8941" width="9.140625" style="56"/>
    <col min="8942" max="8942" width="8.42578125" style="56" customWidth="1"/>
    <col min="8943" max="8943" width="11.28515625" style="56" customWidth="1"/>
    <col min="8944" max="8944" width="16.28515625" style="56" bestFit="1" customWidth="1"/>
    <col min="8945" max="8945" width="97.42578125" style="56" customWidth="1"/>
    <col min="8946" max="8946" width="26.85546875" style="56" customWidth="1"/>
    <col min="8947" max="8965" width="0" style="56" hidden="1" customWidth="1"/>
    <col min="8966" max="9197" width="9.140625" style="56"/>
    <col min="9198" max="9198" width="8.42578125" style="56" customWidth="1"/>
    <col min="9199" max="9199" width="11.28515625" style="56" customWidth="1"/>
    <col min="9200" max="9200" width="16.28515625" style="56" bestFit="1" customWidth="1"/>
    <col min="9201" max="9201" width="97.42578125" style="56" customWidth="1"/>
    <col min="9202" max="9202" width="26.85546875" style="56" customWidth="1"/>
    <col min="9203" max="9221" width="0" style="56" hidden="1" customWidth="1"/>
    <col min="9222" max="9453" width="9.140625" style="56"/>
    <col min="9454" max="9454" width="8.42578125" style="56" customWidth="1"/>
    <col min="9455" max="9455" width="11.28515625" style="56" customWidth="1"/>
    <col min="9456" max="9456" width="16.28515625" style="56" bestFit="1" customWidth="1"/>
    <col min="9457" max="9457" width="97.42578125" style="56" customWidth="1"/>
    <col min="9458" max="9458" width="26.85546875" style="56" customWidth="1"/>
    <col min="9459" max="9477" width="0" style="56" hidden="1" customWidth="1"/>
    <col min="9478" max="9709" width="9.140625" style="56"/>
    <col min="9710" max="9710" width="8.42578125" style="56" customWidth="1"/>
    <col min="9711" max="9711" width="11.28515625" style="56" customWidth="1"/>
    <col min="9712" max="9712" width="16.28515625" style="56" bestFit="1" customWidth="1"/>
    <col min="9713" max="9713" width="97.42578125" style="56" customWidth="1"/>
    <col min="9714" max="9714" width="26.85546875" style="56" customWidth="1"/>
    <col min="9715" max="9733" width="0" style="56" hidden="1" customWidth="1"/>
    <col min="9734" max="9965" width="9.140625" style="56"/>
    <col min="9966" max="9966" width="8.42578125" style="56" customWidth="1"/>
    <col min="9967" max="9967" width="11.28515625" style="56" customWidth="1"/>
    <col min="9968" max="9968" width="16.28515625" style="56" bestFit="1" customWidth="1"/>
    <col min="9969" max="9969" width="97.42578125" style="56" customWidth="1"/>
    <col min="9970" max="9970" width="26.85546875" style="56" customWidth="1"/>
    <col min="9971" max="9989" width="0" style="56" hidden="1" customWidth="1"/>
    <col min="9990" max="10221" width="9.140625" style="56"/>
    <col min="10222" max="10222" width="8.42578125" style="56" customWidth="1"/>
    <col min="10223" max="10223" width="11.28515625" style="56" customWidth="1"/>
    <col min="10224" max="10224" width="16.28515625" style="56" bestFit="1" customWidth="1"/>
    <col min="10225" max="10225" width="97.42578125" style="56" customWidth="1"/>
    <col min="10226" max="10226" width="26.85546875" style="56" customWidth="1"/>
    <col min="10227" max="10245" width="0" style="56" hidden="1" customWidth="1"/>
    <col min="10246" max="10477" width="9.140625" style="56"/>
    <col min="10478" max="10478" width="8.42578125" style="56" customWidth="1"/>
    <col min="10479" max="10479" width="11.28515625" style="56" customWidth="1"/>
    <col min="10480" max="10480" width="16.28515625" style="56" bestFit="1" customWidth="1"/>
    <col min="10481" max="10481" width="97.42578125" style="56" customWidth="1"/>
    <col min="10482" max="10482" width="26.85546875" style="56" customWidth="1"/>
    <col min="10483" max="10501" width="0" style="56" hidden="1" customWidth="1"/>
    <col min="10502" max="10733" width="9.140625" style="56"/>
    <col min="10734" max="10734" width="8.42578125" style="56" customWidth="1"/>
    <col min="10735" max="10735" width="11.28515625" style="56" customWidth="1"/>
    <col min="10736" max="10736" width="16.28515625" style="56" bestFit="1" customWidth="1"/>
    <col min="10737" max="10737" width="97.42578125" style="56" customWidth="1"/>
    <col min="10738" max="10738" width="26.85546875" style="56" customWidth="1"/>
    <col min="10739" max="10757" width="0" style="56" hidden="1" customWidth="1"/>
    <col min="10758" max="10989" width="9.140625" style="56"/>
    <col min="10990" max="10990" width="8.42578125" style="56" customWidth="1"/>
    <col min="10991" max="10991" width="11.28515625" style="56" customWidth="1"/>
    <col min="10992" max="10992" width="16.28515625" style="56" bestFit="1" customWidth="1"/>
    <col min="10993" max="10993" width="97.42578125" style="56" customWidth="1"/>
    <col min="10994" max="10994" width="26.85546875" style="56" customWidth="1"/>
    <col min="10995" max="11013" width="0" style="56" hidden="1" customWidth="1"/>
    <col min="11014" max="11245" width="9.140625" style="56"/>
    <col min="11246" max="11246" width="8.42578125" style="56" customWidth="1"/>
    <col min="11247" max="11247" width="11.28515625" style="56" customWidth="1"/>
    <col min="11248" max="11248" width="16.28515625" style="56" bestFit="1" customWidth="1"/>
    <col min="11249" max="11249" width="97.42578125" style="56" customWidth="1"/>
    <col min="11250" max="11250" width="26.85546875" style="56" customWidth="1"/>
    <col min="11251" max="11269" width="0" style="56" hidden="1" customWidth="1"/>
    <col min="11270" max="11501" width="9.140625" style="56"/>
    <col min="11502" max="11502" width="8.42578125" style="56" customWidth="1"/>
    <col min="11503" max="11503" width="11.28515625" style="56" customWidth="1"/>
    <col min="11504" max="11504" width="16.28515625" style="56" bestFit="1" customWidth="1"/>
    <col min="11505" max="11505" width="97.42578125" style="56" customWidth="1"/>
    <col min="11506" max="11506" width="26.85546875" style="56" customWidth="1"/>
    <col min="11507" max="11525" width="0" style="56" hidden="1" customWidth="1"/>
    <col min="11526" max="11757" width="9.140625" style="56"/>
    <col min="11758" max="11758" width="8.42578125" style="56" customWidth="1"/>
    <col min="11759" max="11759" width="11.28515625" style="56" customWidth="1"/>
    <col min="11760" max="11760" width="16.28515625" style="56" bestFit="1" customWidth="1"/>
    <col min="11761" max="11761" width="97.42578125" style="56" customWidth="1"/>
    <col min="11762" max="11762" width="26.85546875" style="56" customWidth="1"/>
    <col min="11763" max="11781" width="0" style="56" hidden="1" customWidth="1"/>
    <col min="11782" max="12013" width="9.140625" style="56"/>
    <col min="12014" max="12014" width="8.42578125" style="56" customWidth="1"/>
    <col min="12015" max="12015" width="11.28515625" style="56" customWidth="1"/>
    <col min="12016" max="12016" width="16.28515625" style="56" bestFit="1" customWidth="1"/>
    <col min="12017" max="12017" width="97.42578125" style="56" customWidth="1"/>
    <col min="12018" max="12018" width="26.85546875" style="56" customWidth="1"/>
    <col min="12019" max="12037" width="0" style="56" hidden="1" customWidth="1"/>
    <col min="12038" max="12269" width="9.140625" style="56"/>
    <col min="12270" max="12270" width="8.42578125" style="56" customWidth="1"/>
    <col min="12271" max="12271" width="11.28515625" style="56" customWidth="1"/>
    <col min="12272" max="12272" width="16.28515625" style="56" bestFit="1" customWidth="1"/>
    <col min="12273" max="12273" width="97.42578125" style="56" customWidth="1"/>
    <col min="12274" max="12274" width="26.85546875" style="56" customWidth="1"/>
    <col min="12275" max="12293" width="0" style="56" hidden="1" customWidth="1"/>
    <col min="12294" max="12525" width="9.140625" style="56"/>
    <col min="12526" max="12526" width="8.42578125" style="56" customWidth="1"/>
    <col min="12527" max="12527" width="11.28515625" style="56" customWidth="1"/>
    <col min="12528" max="12528" width="16.28515625" style="56" bestFit="1" customWidth="1"/>
    <col min="12529" max="12529" width="97.42578125" style="56" customWidth="1"/>
    <col min="12530" max="12530" width="26.85546875" style="56" customWidth="1"/>
    <col min="12531" max="12549" width="0" style="56" hidden="1" customWidth="1"/>
    <col min="12550" max="12781" width="9.140625" style="56"/>
    <col min="12782" max="12782" width="8.42578125" style="56" customWidth="1"/>
    <col min="12783" max="12783" width="11.28515625" style="56" customWidth="1"/>
    <col min="12784" max="12784" width="16.28515625" style="56" bestFit="1" customWidth="1"/>
    <col min="12785" max="12785" width="97.42578125" style="56" customWidth="1"/>
    <col min="12786" max="12786" width="26.85546875" style="56" customWidth="1"/>
    <col min="12787" max="12805" width="0" style="56" hidden="1" customWidth="1"/>
    <col min="12806" max="13037" width="9.140625" style="56"/>
    <col min="13038" max="13038" width="8.42578125" style="56" customWidth="1"/>
    <col min="13039" max="13039" width="11.28515625" style="56" customWidth="1"/>
    <col min="13040" max="13040" width="16.28515625" style="56" bestFit="1" customWidth="1"/>
    <col min="13041" max="13041" width="97.42578125" style="56" customWidth="1"/>
    <col min="13042" max="13042" width="26.85546875" style="56" customWidth="1"/>
    <col min="13043" max="13061" width="0" style="56" hidden="1" customWidth="1"/>
    <col min="13062" max="13293" width="9.140625" style="56"/>
    <col min="13294" max="13294" width="8.42578125" style="56" customWidth="1"/>
    <col min="13295" max="13295" width="11.28515625" style="56" customWidth="1"/>
    <col min="13296" max="13296" width="16.28515625" style="56" bestFit="1" customWidth="1"/>
    <col min="13297" max="13297" width="97.42578125" style="56" customWidth="1"/>
    <col min="13298" max="13298" width="26.85546875" style="56" customWidth="1"/>
    <col min="13299" max="13317" width="0" style="56" hidden="1" customWidth="1"/>
    <col min="13318" max="13549" width="9.140625" style="56"/>
    <col min="13550" max="13550" width="8.42578125" style="56" customWidth="1"/>
    <col min="13551" max="13551" width="11.28515625" style="56" customWidth="1"/>
    <col min="13552" max="13552" width="16.28515625" style="56" bestFit="1" customWidth="1"/>
    <col min="13553" max="13553" width="97.42578125" style="56" customWidth="1"/>
    <col min="13554" max="13554" width="26.85546875" style="56" customWidth="1"/>
    <col min="13555" max="13573" width="0" style="56" hidden="1" customWidth="1"/>
    <col min="13574" max="13805" width="9.140625" style="56"/>
    <col min="13806" max="13806" width="8.42578125" style="56" customWidth="1"/>
    <col min="13807" max="13807" width="11.28515625" style="56" customWidth="1"/>
    <col min="13808" max="13808" width="16.28515625" style="56" bestFit="1" customWidth="1"/>
    <col min="13809" max="13809" width="97.42578125" style="56" customWidth="1"/>
    <col min="13810" max="13810" width="26.85546875" style="56" customWidth="1"/>
    <col min="13811" max="13829" width="0" style="56" hidden="1" customWidth="1"/>
    <col min="13830" max="14061" width="9.140625" style="56"/>
    <col min="14062" max="14062" width="8.42578125" style="56" customWidth="1"/>
    <col min="14063" max="14063" width="11.28515625" style="56" customWidth="1"/>
    <col min="14064" max="14064" width="16.28515625" style="56" bestFit="1" customWidth="1"/>
    <col min="14065" max="14065" width="97.42578125" style="56" customWidth="1"/>
    <col min="14066" max="14066" width="26.85546875" style="56" customWidth="1"/>
    <col min="14067" max="14085" width="0" style="56" hidden="1" customWidth="1"/>
    <col min="14086" max="14317" width="9.140625" style="56"/>
    <col min="14318" max="14318" width="8.42578125" style="56" customWidth="1"/>
    <col min="14319" max="14319" width="11.28515625" style="56" customWidth="1"/>
    <col min="14320" max="14320" width="16.28515625" style="56" bestFit="1" customWidth="1"/>
    <col min="14321" max="14321" width="97.42578125" style="56" customWidth="1"/>
    <col min="14322" max="14322" width="26.85546875" style="56" customWidth="1"/>
    <col min="14323" max="14341" width="0" style="56" hidden="1" customWidth="1"/>
    <col min="14342" max="14573" width="9.140625" style="56"/>
    <col min="14574" max="14574" width="8.42578125" style="56" customWidth="1"/>
    <col min="14575" max="14575" width="11.28515625" style="56" customWidth="1"/>
    <col min="14576" max="14576" width="16.28515625" style="56" bestFit="1" customWidth="1"/>
    <col min="14577" max="14577" width="97.42578125" style="56" customWidth="1"/>
    <col min="14578" max="14578" width="26.85546875" style="56" customWidth="1"/>
    <col min="14579" max="14597" width="0" style="56" hidden="1" customWidth="1"/>
    <col min="14598" max="14829" width="9.140625" style="56"/>
    <col min="14830" max="14830" width="8.42578125" style="56" customWidth="1"/>
    <col min="14831" max="14831" width="11.28515625" style="56" customWidth="1"/>
    <col min="14832" max="14832" width="16.28515625" style="56" bestFit="1" customWidth="1"/>
    <col min="14833" max="14833" width="97.42578125" style="56" customWidth="1"/>
    <col min="14834" max="14834" width="26.85546875" style="56" customWidth="1"/>
    <col min="14835" max="14853" width="0" style="56" hidden="1" customWidth="1"/>
    <col min="14854" max="15085" width="9.140625" style="56"/>
    <col min="15086" max="15086" width="8.42578125" style="56" customWidth="1"/>
    <col min="15087" max="15087" width="11.28515625" style="56" customWidth="1"/>
    <col min="15088" max="15088" width="16.28515625" style="56" bestFit="1" customWidth="1"/>
    <col min="15089" max="15089" width="97.42578125" style="56" customWidth="1"/>
    <col min="15090" max="15090" width="26.85546875" style="56" customWidth="1"/>
    <col min="15091" max="15109" width="0" style="56" hidden="1" customWidth="1"/>
    <col min="15110" max="15341" width="9.140625" style="56"/>
    <col min="15342" max="15342" width="8.42578125" style="56" customWidth="1"/>
    <col min="15343" max="15343" width="11.28515625" style="56" customWidth="1"/>
    <col min="15344" max="15344" width="16.28515625" style="56" bestFit="1" customWidth="1"/>
    <col min="15345" max="15345" width="97.42578125" style="56" customWidth="1"/>
    <col min="15346" max="15346" width="26.85546875" style="56" customWidth="1"/>
    <col min="15347" max="15365" width="0" style="56" hidden="1" customWidth="1"/>
    <col min="15366" max="15597" width="9.140625" style="56"/>
    <col min="15598" max="15598" width="8.42578125" style="56" customWidth="1"/>
    <col min="15599" max="15599" width="11.28515625" style="56" customWidth="1"/>
    <col min="15600" max="15600" width="16.28515625" style="56" bestFit="1" customWidth="1"/>
    <col min="15601" max="15601" width="97.42578125" style="56" customWidth="1"/>
    <col min="15602" max="15602" width="26.85546875" style="56" customWidth="1"/>
    <col min="15603" max="15621" width="0" style="56" hidden="1" customWidth="1"/>
    <col min="15622" max="15853" width="9.140625" style="56"/>
    <col min="15854" max="15854" width="8.42578125" style="56" customWidth="1"/>
    <col min="15855" max="15855" width="11.28515625" style="56" customWidth="1"/>
    <col min="15856" max="15856" width="16.28515625" style="56" bestFit="1" customWidth="1"/>
    <col min="15857" max="15857" width="97.42578125" style="56" customWidth="1"/>
    <col min="15858" max="15858" width="26.85546875" style="56" customWidth="1"/>
    <col min="15859" max="15877" width="0" style="56" hidden="1" customWidth="1"/>
    <col min="15878" max="16109" width="9.140625" style="56"/>
    <col min="16110" max="16110" width="8.42578125" style="56" customWidth="1"/>
    <col min="16111" max="16111" width="11.28515625" style="56" customWidth="1"/>
    <col min="16112" max="16112" width="16.28515625" style="56" bestFit="1" customWidth="1"/>
    <col min="16113" max="16113" width="97.42578125" style="56" customWidth="1"/>
    <col min="16114" max="16114" width="26.85546875" style="56" customWidth="1"/>
    <col min="16115" max="16133" width="0" style="56" hidden="1" customWidth="1"/>
    <col min="16134" max="16384" width="9.140625" style="56"/>
  </cols>
  <sheetData>
    <row r="1" spans="1:5" ht="20.25" customHeight="1" x14ac:dyDescent="0.25">
      <c r="A1" s="55"/>
      <c r="B1" s="55"/>
      <c r="C1" s="55"/>
      <c r="D1" s="273" t="s">
        <v>68</v>
      </c>
      <c r="E1" s="273"/>
    </row>
    <row r="2" spans="1:5" ht="18" customHeight="1" x14ac:dyDescent="0.25">
      <c r="A2" s="55"/>
      <c r="B2" s="55"/>
      <c r="C2" s="55"/>
      <c r="D2" s="273" t="s">
        <v>13</v>
      </c>
      <c r="E2" s="273"/>
    </row>
    <row r="3" spans="1:5" ht="19.5" customHeight="1" x14ac:dyDescent="0.25">
      <c r="A3" s="55"/>
      <c r="B3" s="55"/>
      <c r="C3" s="55"/>
      <c r="D3" s="273" t="s">
        <v>98</v>
      </c>
      <c r="E3" s="273"/>
    </row>
    <row r="4" spans="1:5" ht="59.25" customHeight="1" x14ac:dyDescent="0.25">
      <c r="A4" s="223" t="s">
        <v>153</v>
      </c>
      <c r="B4" s="223"/>
      <c r="C4" s="223"/>
      <c r="D4" s="223"/>
      <c r="E4" s="223"/>
    </row>
    <row r="5" spans="1:5" ht="24" customHeight="1" x14ac:dyDescent="0.25">
      <c r="A5" s="274" t="s">
        <v>95</v>
      </c>
      <c r="B5" s="274"/>
      <c r="C5" s="274"/>
      <c r="D5" s="274"/>
      <c r="E5" s="274"/>
    </row>
    <row r="6" spans="1:5" ht="15" customHeight="1" x14ac:dyDescent="0.25">
      <c r="A6" s="272" t="s">
        <v>133</v>
      </c>
      <c r="B6" s="272"/>
      <c r="C6" s="272"/>
      <c r="D6" s="272"/>
      <c r="E6" s="272"/>
    </row>
    <row r="7" spans="1:5" ht="35.25" customHeight="1" x14ac:dyDescent="0.25">
      <c r="A7" s="272" t="s">
        <v>134</v>
      </c>
      <c r="B7" s="272"/>
      <c r="C7" s="272"/>
      <c r="D7" s="272"/>
      <c r="E7" s="272"/>
    </row>
    <row r="8" spans="1:5" ht="17.25" x14ac:dyDescent="0.25">
      <c r="A8" s="57"/>
      <c r="B8" s="57"/>
      <c r="C8" s="57"/>
      <c r="D8" s="58"/>
      <c r="E8" s="58"/>
    </row>
    <row r="9" spans="1:5" s="60" customFormat="1" ht="102.75" customHeight="1" x14ac:dyDescent="0.25">
      <c r="A9" s="281" t="s">
        <v>99</v>
      </c>
      <c r="B9" s="281"/>
      <c r="C9" s="54" t="s">
        <v>135</v>
      </c>
      <c r="D9" s="282" t="s">
        <v>136</v>
      </c>
      <c r="E9" s="59" t="s">
        <v>6</v>
      </c>
    </row>
    <row r="10" spans="1:5" s="60" customFormat="1" ht="61.5" customHeight="1" x14ac:dyDescent="0.25">
      <c r="A10" s="61" t="s">
        <v>137</v>
      </c>
      <c r="B10" s="61" t="s">
        <v>138</v>
      </c>
      <c r="C10" s="54" t="s">
        <v>139</v>
      </c>
      <c r="D10" s="282"/>
      <c r="E10" s="59" t="s">
        <v>154</v>
      </c>
    </row>
    <row r="11" spans="1:5" ht="52.5" customHeight="1" x14ac:dyDescent="0.25">
      <c r="A11" s="62">
        <v>1049</v>
      </c>
      <c r="B11" s="62"/>
      <c r="C11" s="62"/>
      <c r="D11" s="62" t="s">
        <v>140</v>
      </c>
      <c r="E11" s="63"/>
    </row>
    <row r="12" spans="1:5" s="65" customFormat="1" ht="61.5" customHeight="1" x14ac:dyDescent="0.25">
      <c r="A12" s="283"/>
      <c r="B12" s="283"/>
      <c r="C12" s="283"/>
      <c r="D12" s="64" t="s">
        <v>144</v>
      </c>
      <c r="E12" s="286">
        <v>0</v>
      </c>
    </row>
    <row r="13" spans="1:5" s="65" customFormat="1" ht="16.5" x14ac:dyDescent="0.25">
      <c r="A13" s="284"/>
      <c r="B13" s="284"/>
      <c r="C13" s="284"/>
      <c r="D13" s="66" t="s">
        <v>141</v>
      </c>
      <c r="E13" s="287"/>
    </row>
    <row r="14" spans="1:5" s="65" customFormat="1" ht="57" customHeight="1" x14ac:dyDescent="0.25">
      <c r="A14" s="284"/>
      <c r="B14" s="284"/>
      <c r="C14" s="284"/>
      <c r="D14" s="67" t="s">
        <v>145</v>
      </c>
      <c r="E14" s="287"/>
    </row>
    <row r="15" spans="1:5" s="68" customFormat="1" ht="16.5" x14ac:dyDescent="0.25">
      <c r="A15" s="284"/>
      <c r="B15" s="284"/>
      <c r="C15" s="284"/>
      <c r="D15" s="66" t="s">
        <v>107</v>
      </c>
      <c r="E15" s="287"/>
    </row>
    <row r="16" spans="1:5" s="69" customFormat="1" ht="132" x14ac:dyDescent="0.25">
      <c r="A16" s="285"/>
      <c r="B16" s="285"/>
      <c r="C16" s="285"/>
      <c r="D16" s="67" t="s">
        <v>146</v>
      </c>
      <c r="E16" s="288"/>
    </row>
    <row r="17" spans="1:5" s="72" customFormat="1" ht="33" x14ac:dyDescent="0.25">
      <c r="A17" s="71"/>
      <c r="B17" s="70"/>
      <c r="C17" s="70"/>
      <c r="D17" s="70" t="s">
        <v>147</v>
      </c>
      <c r="E17" s="70"/>
    </row>
    <row r="18" spans="1:5" ht="41.25" customHeight="1" x14ac:dyDescent="0.25">
      <c r="A18" s="275"/>
      <c r="B18" s="275" t="s">
        <v>115</v>
      </c>
      <c r="C18" s="275"/>
      <c r="D18" s="14" t="s">
        <v>47</v>
      </c>
      <c r="E18" s="289">
        <v>-2752.8</v>
      </c>
    </row>
    <row r="19" spans="1:5" ht="16.5" x14ac:dyDescent="0.25">
      <c r="A19" s="276"/>
      <c r="B19" s="276"/>
      <c r="C19" s="276"/>
      <c r="D19" s="73" t="s">
        <v>142</v>
      </c>
      <c r="E19" s="290"/>
    </row>
    <row r="20" spans="1:5" ht="66" x14ac:dyDescent="0.25">
      <c r="A20" s="276"/>
      <c r="B20" s="276"/>
      <c r="C20" s="276"/>
      <c r="D20" s="74" t="s">
        <v>148</v>
      </c>
      <c r="E20" s="290"/>
    </row>
    <row r="21" spans="1:5" s="75" customFormat="1" ht="33.75" customHeight="1" x14ac:dyDescent="0.25">
      <c r="A21" s="276"/>
      <c r="B21" s="276"/>
      <c r="C21" s="276"/>
      <c r="D21" s="73" t="s">
        <v>143</v>
      </c>
      <c r="E21" s="290"/>
    </row>
    <row r="22" spans="1:5" s="76" customFormat="1" ht="66" customHeight="1" x14ac:dyDescent="0.25">
      <c r="A22" s="277"/>
      <c r="B22" s="277"/>
      <c r="C22" s="277"/>
      <c r="D22" s="74" t="s">
        <v>110</v>
      </c>
      <c r="E22" s="291"/>
    </row>
    <row r="23" spans="1:5" s="78" customFormat="1" ht="33" x14ac:dyDescent="0.25">
      <c r="A23" s="275"/>
      <c r="B23" s="275" t="s">
        <v>127</v>
      </c>
      <c r="C23" s="278"/>
      <c r="D23" s="77" t="s">
        <v>126</v>
      </c>
      <c r="E23" s="113">
        <v>2752.8</v>
      </c>
    </row>
    <row r="24" spans="1:5" s="78" customFormat="1" ht="16.5" x14ac:dyDescent="0.25">
      <c r="A24" s="276"/>
      <c r="B24" s="276"/>
      <c r="C24" s="279"/>
      <c r="D24" s="79" t="s">
        <v>142</v>
      </c>
      <c r="E24" s="114"/>
    </row>
    <row r="25" spans="1:5" s="80" customFormat="1" ht="33" x14ac:dyDescent="0.25">
      <c r="A25" s="276"/>
      <c r="B25" s="276"/>
      <c r="C25" s="279"/>
      <c r="D25" s="74" t="s">
        <v>150</v>
      </c>
      <c r="E25" s="114"/>
    </row>
    <row r="26" spans="1:5" s="80" customFormat="1" ht="33" x14ac:dyDescent="0.25">
      <c r="A26" s="276"/>
      <c r="B26" s="276"/>
      <c r="C26" s="279"/>
      <c r="D26" s="73" t="s">
        <v>143</v>
      </c>
      <c r="E26" s="114"/>
    </row>
    <row r="27" spans="1:5" s="81" customFormat="1" ht="59.25" customHeight="1" x14ac:dyDescent="0.25">
      <c r="A27" s="277"/>
      <c r="B27" s="277"/>
      <c r="C27" s="280"/>
      <c r="D27" s="74" t="s">
        <v>149</v>
      </c>
      <c r="E27" s="115"/>
    </row>
  </sheetData>
  <mergeCells count="20">
    <mergeCell ref="A23:A27"/>
    <mergeCell ref="C23:C27"/>
    <mergeCell ref="B23:B27"/>
    <mergeCell ref="A18:A22"/>
    <mergeCell ref="A7:E7"/>
    <mergeCell ref="A9:B9"/>
    <mergeCell ref="D9:D10"/>
    <mergeCell ref="A12:A16"/>
    <mergeCell ref="B12:B16"/>
    <mergeCell ref="C12:C16"/>
    <mergeCell ref="E12:E16"/>
    <mergeCell ref="B18:B22"/>
    <mergeCell ref="C18:C22"/>
    <mergeCell ref="E18:E22"/>
    <mergeCell ref="A6:E6"/>
    <mergeCell ref="D1:E1"/>
    <mergeCell ref="D2:E2"/>
    <mergeCell ref="D3:E3"/>
    <mergeCell ref="A4:E4"/>
    <mergeCell ref="A5:E5"/>
  </mergeCells>
  <pageMargins left="0.7" right="0.7" top="0.75" bottom="0.75" header="0.3" footer="0.3"/>
  <pageSetup paperSize="9" orientation="landscape" verticalDpi="0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tabSelected="1" view="pageBreakPreview" zoomScale="118" zoomScaleNormal="100" zoomScaleSheetLayoutView="118" workbookViewId="0">
      <selection activeCell="B11" sqref="B11"/>
    </sheetView>
  </sheetViews>
  <sheetFormatPr defaultRowHeight="15" x14ac:dyDescent="0.25"/>
  <cols>
    <col min="1" max="1" width="4" customWidth="1"/>
    <col min="2" max="2" width="64.28515625" style="169" customWidth="1"/>
    <col min="3" max="3" width="21.140625" style="178" customWidth="1"/>
    <col min="4" max="4" width="23.140625" style="178" customWidth="1"/>
    <col min="5" max="5" width="9.140625" customWidth="1"/>
    <col min="250" max="250" width="5.42578125" customWidth="1"/>
    <col min="251" max="251" width="60.5703125" customWidth="1"/>
    <col min="252" max="252" width="28.28515625" customWidth="1"/>
    <col min="253" max="253" width="13.140625" customWidth="1"/>
    <col min="254" max="254" width="55.42578125" customWidth="1"/>
    <col min="255" max="255" width="14.85546875" customWidth="1"/>
    <col min="256" max="256" width="18.7109375" customWidth="1"/>
    <col min="257" max="257" width="23.85546875" customWidth="1"/>
    <col min="506" max="506" width="5.42578125" customWidth="1"/>
    <col min="507" max="507" width="60.5703125" customWidth="1"/>
    <col min="508" max="508" width="28.28515625" customWidth="1"/>
    <col min="509" max="509" width="13.140625" customWidth="1"/>
    <col min="510" max="510" width="55.42578125" customWidth="1"/>
    <col min="511" max="511" width="14.85546875" customWidth="1"/>
    <col min="512" max="512" width="18.7109375" customWidth="1"/>
    <col min="513" max="513" width="23.85546875" customWidth="1"/>
    <col min="762" max="762" width="5.42578125" customWidth="1"/>
    <col min="763" max="763" width="60.5703125" customWidth="1"/>
    <col min="764" max="764" width="28.28515625" customWidth="1"/>
    <col min="765" max="765" width="13.140625" customWidth="1"/>
    <col min="766" max="766" width="55.42578125" customWidth="1"/>
    <col min="767" max="767" width="14.85546875" customWidth="1"/>
    <col min="768" max="768" width="18.7109375" customWidth="1"/>
    <col min="769" max="769" width="23.85546875" customWidth="1"/>
    <col min="1018" max="1018" width="5.42578125" customWidth="1"/>
    <col min="1019" max="1019" width="60.5703125" customWidth="1"/>
    <col min="1020" max="1020" width="28.28515625" customWidth="1"/>
    <col min="1021" max="1021" width="13.140625" customWidth="1"/>
    <col min="1022" max="1022" width="55.42578125" customWidth="1"/>
    <col min="1023" max="1023" width="14.85546875" customWidth="1"/>
    <col min="1024" max="1024" width="18.7109375" customWidth="1"/>
    <col min="1025" max="1025" width="23.85546875" customWidth="1"/>
    <col min="1274" max="1274" width="5.42578125" customWidth="1"/>
    <col min="1275" max="1275" width="60.5703125" customWidth="1"/>
    <col min="1276" max="1276" width="28.28515625" customWidth="1"/>
    <col min="1277" max="1277" width="13.140625" customWidth="1"/>
    <col min="1278" max="1278" width="55.42578125" customWidth="1"/>
    <col min="1279" max="1279" width="14.85546875" customWidth="1"/>
    <col min="1280" max="1280" width="18.7109375" customWidth="1"/>
    <col min="1281" max="1281" width="23.85546875" customWidth="1"/>
    <col min="1530" max="1530" width="5.42578125" customWidth="1"/>
    <col min="1531" max="1531" width="60.5703125" customWidth="1"/>
    <col min="1532" max="1532" width="28.28515625" customWidth="1"/>
    <col min="1533" max="1533" width="13.140625" customWidth="1"/>
    <col min="1534" max="1534" width="55.42578125" customWidth="1"/>
    <col min="1535" max="1535" width="14.85546875" customWidth="1"/>
    <col min="1536" max="1536" width="18.7109375" customWidth="1"/>
    <col min="1537" max="1537" width="23.85546875" customWidth="1"/>
    <col min="1786" max="1786" width="5.42578125" customWidth="1"/>
    <col min="1787" max="1787" width="60.5703125" customWidth="1"/>
    <col min="1788" max="1788" width="28.28515625" customWidth="1"/>
    <col min="1789" max="1789" width="13.140625" customWidth="1"/>
    <col min="1790" max="1790" width="55.42578125" customWidth="1"/>
    <col min="1791" max="1791" width="14.85546875" customWidth="1"/>
    <col min="1792" max="1792" width="18.7109375" customWidth="1"/>
    <col min="1793" max="1793" width="23.85546875" customWidth="1"/>
    <col min="2042" max="2042" width="5.42578125" customWidth="1"/>
    <col min="2043" max="2043" width="60.5703125" customWidth="1"/>
    <col min="2044" max="2044" width="28.28515625" customWidth="1"/>
    <col min="2045" max="2045" width="13.140625" customWidth="1"/>
    <col min="2046" max="2046" width="55.42578125" customWidth="1"/>
    <col min="2047" max="2047" width="14.85546875" customWidth="1"/>
    <col min="2048" max="2048" width="18.7109375" customWidth="1"/>
    <col min="2049" max="2049" width="23.85546875" customWidth="1"/>
    <col min="2298" max="2298" width="5.42578125" customWidth="1"/>
    <col min="2299" max="2299" width="60.5703125" customWidth="1"/>
    <col min="2300" max="2300" width="28.28515625" customWidth="1"/>
    <col min="2301" max="2301" width="13.140625" customWidth="1"/>
    <col min="2302" max="2302" width="55.42578125" customWidth="1"/>
    <col min="2303" max="2303" width="14.85546875" customWidth="1"/>
    <col min="2304" max="2304" width="18.7109375" customWidth="1"/>
    <col min="2305" max="2305" width="23.85546875" customWidth="1"/>
    <col min="2554" max="2554" width="5.42578125" customWidth="1"/>
    <col min="2555" max="2555" width="60.5703125" customWidth="1"/>
    <col min="2556" max="2556" width="28.28515625" customWidth="1"/>
    <col min="2557" max="2557" width="13.140625" customWidth="1"/>
    <col min="2558" max="2558" width="55.42578125" customWidth="1"/>
    <col min="2559" max="2559" width="14.85546875" customWidth="1"/>
    <col min="2560" max="2560" width="18.7109375" customWidth="1"/>
    <col min="2561" max="2561" width="23.85546875" customWidth="1"/>
    <col min="2810" max="2810" width="5.42578125" customWidth="1"/>
    <col min="2811" max="2811" width="60.5703125" customWidth="1"/>
    <col min="2812" max="2812" width="28.28515625" customWidth="1"/>
    <col min="2813" max="2813" width="13.140625" customWidth="1"/>
    <col min="2814" max="2814" width="55.42578125" customWidth="1"/>
    <col min="2815" max="2815" width="14.85546875" customWidth="1"/>
    <col min="2816" max="2816" width="18.7109375" customWidth="1"/>
    <col min="2817" max="2817" width="23.85546875" customWidth="1"/>
    <col min="3066" max="3066" width="5.42578125" customWidth="1"/>
    <col min="3067" max="3067" width="60.5703125" customWidth="1"/>
    <col min="3068" max="3068" width="28.28515625" customWidth="1"/>
    <col min="3069" max="3069" width="13.140625" customWidth="1"/>
    <col min="3070" max="3070" width="55.42578125" customWidth="1"/>
    <col min="3071" max="3071" width="14.85546875" customWidth="1"/>
    <col min="3072" max="3072" width="18.7109375" customWidth="1"/>
    <col min="3073" max="3073" width="23.85546875" customWidth="1"/>
    <col min="3322" max="3322" width="5.42578125" customWidth="1"/>
    <col min="3323" max="3323" width="60.5703125" customWidth="1"/>
    <col min="3324" max="3324" width="28.28515625" customWidth="1"/>
    <col min="3325" max="3325" width="13.140625" customWidth="1"/>
    <col min="3326" max="3326" width="55.42578125" customWidth="1"/>
    <col min="3327" max="3327" width="14.85546875" customWidth="1"/>
    <col min="3328" max="3328" width="18.7109375" customWidth="1"/>
    <col min="3329" max="3329" width="23.85546875" customWidth="1"/>
    <col min="3578" max="3578" width="5.42578125" customWidth="1"/>
    <col min="3579" max="3579" width="60.5703125" customWidth="1"/>
    <col min="3580" max="3580" width="28.28515625" customWidth="1"/>
    <col min="3581" max="3581" width="13.140625" customWidth="1"/>
    <col min="3582" max="3582" width="55.42578125" customWidth="1"/>
    <col min="3583" max="3583" width="14.85546875" customWidth="1"/>
    <col min="3584" max="3584" width="18.7109375" customWidth="1"/>
    <col min="3585" max="3585" width="23.85546875" customWidth="1"/>
    <col min="3834" max="3834" width="5.42578125" customWidth="1"/>
    <col min="3835" max="3835" width="60.5703125" customWidth="1"/>
    <col min="3836" max="3836" width="28.28515625" customWidth="1"/>
    <col min="3837" max="3837" width="13.140625" customWidth="1"/>
    <col min="3838" max="3838" width="55.42578125" customWidth="1"/>
    <col min="3839" max="3839" width="14.85546875" customWidth="1"/>
    <col min="3840" max="3840" width="18.7109375" customWidth="1"/>
    <col min="3841" max="3841" width="23.85546875" customWidth="1"/>
    <col min="4090" max="4090" width="5.42578125" customWidth="1"/>
    <col min="4091" max="4091" width="60.5703125" customWidth="1"/>
    <col min="4092" max="4092" width="28.28515625" customWidth="1"/>
    <col min="4093" max="4093" width="13.140625" customWidth="1"/>
    <col min="4094" max="4094" width="55.42578125" customWidth="1"/>
    <col min="4095" max="4095" width="14.85546875" customWidth="1"/>
    <col min="4096" max="4096" width="18.7109375" customWidth="1"/>
    <col min="4097" max="4097" width="23.85546875" customWidth="1"/>
    <col min="4346" max="4346" width="5.42578125" customWidth="1"/>
    <col min="4347" max="4347" width="60.5703125" customWidth="1"/>
    <col min="4348" max="4348" width="28.28515625" customWidth="1"/>
    <col min="4349" max="4349" width="13.140625" customWidth="1"/>
    <col min="4350" max="4350" width="55.42578125" customWidth="1"/>
    <col min="4351" max="4351" width="14.85546875" customWidth="1"/>
    <col min="4352" max="4352" width="18.7109375" customWidth="1"/>
    <col min="4353" max="4353" width="23.85546875" customWidth="1"/>
    <col min="4602" max="4602" width="5.42578125" customWidth="1"/>
    <col min="4603" max="4603" width="60.5703125" customWidth="1"/>
    <col min="4604" max="4604" width="28.28515625" customWidth="1"/>
    <col min="4605" max="4605" width="13.140625" customWidth="1"/>
    <col min="4606" max="4606" width="55.42578125" customWidth="1"/>
    <col min="4607" max="4607" width="14.85546875" customWidth="1"/>
    <col min="4608" max="4608" width="18.7109375" customWidth="1"/>
    <col min="4609" max="4609" width="23.85546875" customWidth="1"/>
    <col min="4858" max="4858" width="5.42578125" customWidth="1"/>
    <col min="4859" max="4859" width="60.5703125" customWidth="1"/>
    <col min="4860" max="4860" width="28.28515625" customWidth="1"/>
    <col min="4861" max="4861" width="13.140625" customWidth="1"/>
    <col min="4862" max="4862" width="55.42578125" customWidth="1"/>
    <col min="4863" max="4863" width="14.85546875" customWidth="1"/>
    <col min="4864" max="4864" width="18.7109375" customWidth="1"/>
    <col min="4865" max="4865" width="23.85546875" customWidth="1"/>
    <col min="5114" max="5114" width="5.42578125" customWidth="1"/>
    <col min="5115" max="5115" width="60.5703125" customWidth="1"/>
    <col min="5116" max="5116" width="28.28515625" customWidth="1"/>
    <col min="5117" max="5117" width="13.140625" customWidth="1"/>
    <col min="5118" max="5118" width="55.42578125" customWidth="1"/>
    <col min="5119" max="5119" width="14.85546875" customWidth="1"/>
    <col min="5120" max="5120" width="18.7109375" customWidth="1"/>
    <col min="5121" max="5121" width="23.85546875" customWidth="1"/>
    <col min="5370" max="5370" width="5.42578125" customWidth="1"/>
    <col min="5371" max="5371" width="60.5703125" customWidth="1"/>
    <col min="5372" max="5372" width="28.28515625" customWidth="1"/>
    <col min="5373" max="5373" width="13.140625" customWidth="1"/>
    <col min="5374" max="5374" width="55.42578125" customWidth="1"/>
    <col min="5375" max="5375" width="14.85546875" customWidth="1"/>
    <col min="5376" max="5376" width="18.7109375" customWidth="1"/>
    <col min="5377" max="5377" width="23.85546875" customWidth="1"/>
    <col min="5626" max="5626" width="5.42578125" customWidth="1"/>
    <col min="5627" max="5627" width="60.5703125" customWidth="1"/>
    <col min="5628" max="5628" width="28.28515625" customWidth="1"/>
    <col min="5629" max="5629" width="13.140625" customWidth="1"/>
    <col min="5630" max="5630" width="55.42578125" customWidth="1"/>
    <col min="5631" max="5631" width="14.85546875" customWidth="1"/>
    <col min="5632" max="5632" width="18.7109375" customWidth="1"/>
    <col min="5633" max="5633" width="23.85546875" customWidth="1"/>
    <col min="5882" max="5882" width="5.42578125" customWidth="1"/>
    <col min="5883" max="5883" width="60.5703125" customWidth="1"/>
    <col min="5884" max="5884" width="28.28515625" customWidth="1"/>
    <col min="5885" max="5885" width="13.140625" customWidth="1"/>
    <col min="5886" max="5886" width="55.42578125" customWidth="1"/>
    <col min="5887" max="5887" width="14.85546875" customWidth="1"/>
    <col min="5888" max="5888" width="18.7109375" customWidth="1"/>
    <col min="5889" max="5889" width="23.85546875" customWidth="1"/>
    <col min="6138" max="6138" width="5.42578125" customWidth="1"/>
    <col min="6139" max="6139" width="60.5703125" customWidth="1"/>
    <col min="6140" max="6140" width="28.28515625" customWidth="1"/>
    <col min="6141" max="6141" width="13.140625" customWidth="1"/>
    <col min="6142" max="6142" width="55.42578125" customWidth="1"/>
    <col min="6143" max="6143" width="14.85546875" customWidth="1"/>
    <col min="6144" max="6144" width="18.7109375" customWidth="1"/>
    <col min="6145" max="6145" width="23.85546875" customWidth="1"/>
    <col min="6394" max="6394" width="5.42578125" customWidth="1"/>
    <col min="6395" max="6395" width="60.5703125" customWidth="1"/>
    <col min="6396" max="6396" width="28.28515625" customWidth="1"/>
    <col min="6397" max="6397" width="13.140625" customWidth="1"/>
    <col min="6398" max="6398" width="55.42578125" customWidth="1"/>
    <col min="6399" max="6399" width="14.85546875" customWidth="1"/>
    <col min="6400" max="6400" width="18.7109375" customWidth="1"/>
    <col min="6401" max="6401" width="23.85546875" customWidth="1"/>
    <col min="6650" max="6650" width="5.42578125" customWidth="1"/>
    <col min="6651" max="6651" width="60.5703125" customWidth="1"/>
    <col min="6652" max="6652" width="28.28515625" customWidth="1"/>
    <col min="6653" max="6653" width="13.140625" customWidth="1"/>
    <col min="6654" max="6654" width="55.42578125" customWidth="1"/>
    <col min="6655" max="6655" width="14.85546875" customWidth="1"/>
    <col min="6656" max="6656" width="18.7109375" customWidth="1"/>
    <col min="6657" max="6657" width="23.85546875" customWidth="1"/>
    <col min="6906" max="6906" width="5.42578125" customWidth="1"/>
    <col min="6907" max="6907" width="60.5703125" customWidth="1"/>
    <col min="6908" max="6908" width="28.28515625" customWidth="1"/>
    <col min="6909" max="6909" width="13.140625" customWidth="1"/>
    <col min="6910" max="6910" width="55.42578125" customWidth="1"/>
    <col min="6911" max="6911" width="14.85546875" customWidth="1"/>
    <col min="6912" max="6912" width="18.7109375" customWidth="1"/>
    <col min="6913" max="6913" width="23.85546875" customWidth="1"/>
    <col min="7162" max="7162" width="5.42578125" customWidth="1"/>
    <col min="7163" max="7163" width="60.5703125" customWidth="1"/>
    <col min="7164" max="7164" width="28.28515625" customWidth="1"/>
    <col min="7165" max="7165" width="13.140625" customWidth="1"/>
    <col min="7166" max="7166" width="55.42578125" customWidth="1"/>
    <col min="7167" max="7167" width="14.85546875" customWidth="1"/>
    <col min="7168" max="7168" width="18.7109375" customWidth="1"/>
    <col min="7169" max="7169" width="23.85546875" customWidth="1"/>
    <col min="7418" max="7418" width="5.42578125" customWidth="1"/>
    <col min="7419" max="7419" width="60.5703125" customWidth="1"/>
    <col min="7420" max="7420" width="28.28515625" customWidth="1"/>
    <col min="7421" max="7421" width="13.140625" customWidth="1"/>
    <col min="7422" max="7422" width="55.42578125" customWidth="1"/>
    <col min="7423" max="7423" width="14.85546875" customWidth="1"/>
    <col min="7424" max="7424" width="18.7109375" customWidth="1"/>
    <col min="7425" max="7425" width="23.85546875" customWidth="1"/>
    <col min="7674" max="7674" width="5.42578125" customWidth="1"/>
    <col min="7675" max="7675" width="60.5703125" customWidth="1"/>
    <col min="7676" max="7676" width="28.28515625" customWidth="1"/>
    <col min="7677" max="7677" width="13.140625" customWidth="1"/>
    <col min="7678" max="7678" width="55.42578125" customWidth="1"/>
    <col min="7679" max="7679" width="14.85546875" customWidth="1"/>
    <col min="7680" max="7680" width="18.7109375" customWidth="1"/>
    <col min="7681" max="7681" width="23.85546875" customWidth="1"/>
    <col min="7930" max="7930" width="5.42578125" customWidth="1"/>
    <col min="7931" max="7931" width="60.5703125" customWidth="1"/>
    <col min="7932" max="7932" width="28.28515625" customWidth="1"/>
    <col min="7933" max="7933" width="13.140625" customWidth="1"/>
    <col min="7934" max="7934" width="55.42578125" customWidth="1"/>
    <col min="7935" max="7935" width="14.85546875" customWidth="1"/>
    <col min="7936" max="7936" width="18.7109375" customWidth="1"/>
    <col min="7937" max="7937" width="23.85546875" customWidth="1"/>
    <col min="8186" max="8186" width="5.42578125" customWidth="1"/>
    <col min="8187" max="8187" width="60.5703125" customWidth="1"/>
    <col min="8188" max="8188" width="28.28515625" customWidth="1"/>
    <col min="8189" max="8189" width="13.140625" customWidth="1"/>
    <col min="8190" max="8190" width="55.42578125" customWidth="1"/>
    <col min="8191" max="8191" width="14.85546875" customWidth="1"/>
    <col min="8192" max="8192" width="18.7109375" customWidth="1"/>
    <col min="8193" max="8193" width="23.85546875" customWidth="1"/>
    <col min="8442" max="8442" width="5.42578125" customWidth="1"/>
    <col min="8443" max="8443" width="60.5703125" customWidth="1"/>
    <col min="8444" max="8444" width="28.28515625" customWidth="1"/>
    <col min="8445" max="8445" width="13.140625" customWidth="1"/>
    <col min="8446" max="8446" width="55.42578125" customWidth="1"/>
    <col min="8447" max="8447" width="14.85546875" customWidth="1"/>
    <col min="8448" max="8448" width="18.7109375" customWidth="1"/>
    <col min="8449" max="8449" width="23.85546875" customWidth="1"/>
    <col min="8698" max="8698" width="5.42578125" customWidth="1"/>
    <col min="8699" max="8699" width="60.5703125" customWidth="1"/>
    <col min="8700" max="8700" width="28.28515625" customWidth="1"/>
    <col min="8701" max="8701" width="13.140625" customWidth="1"/>
    <col min="8702" max="8702" width="55.42578125" customWidth="1"/>
    <col min="8703" max="8703" width="14.85546875" customWidth="1"/>
    <col min="8704" max="8704" width="18.7109375" customWidth="1"/>
    <col min="8705" max="8705" width="23.85546875" customWidth="1"/>
    <col min="8954" max="8954" width="5.42578125" customWidth="1"/>
    <col min="8955" max="8955" width="60.5703125" customWidth="1"/>
    <col min="8956" max="8956" width="28.28515625" customWidth="1"/>
    <col min="8957" max="8957" width="13.140625" customWidth="1"/>
    <col min="8958" max="8958" width="55.42578125" customWidth="1"/>
    <col min="8959" max="8959" width="14.85546875" customWidth="1"/>
    <col min="8960" max="8960" width="18.7109375" customWidth="1"/>
    <col min="8961" max="8961" width="23.85546875" customWidth="1"/>
    <col min="9210" max="9210" width="5.42578125" customWidth="1"/>
    <col min="9211" max="9211" width="60.5703125" customWidth="1"/>
    <col min="9212" max="9212" width="28.28515625" customWidth="1"/>
    <col min="9213" max="9213" width="13.140625" customWidth="1"/>
    <col min="9214" max="9214" width="55.42578125" customWidth="1"/>
    <col min="9215" max="9215" width="14.85546875" customWidth="1"/>
    <col min="9216" max="9216" width="18.7109375" customWidth="1"/>
    <col min="9217" max="9217" width="23.85546875" customWidth="1"/>
    <col min="9466" max="9466" width="5.42578125" customWidth="1"/>
    <col min="9467" max="9467" width="60.5703125" customWidth="1"/>
    <col min="9468" max="9468" width="28.28515625" customWidth="1"/>
    <col min="9469" max="9469" width="13.140625" customWidth="1"/>
    <col min="9470" max="9470" width="55.42578125" customWidth="1"/>
    <col min="9471" max="9471" width="14.85546875" customWidth="1"/>
    <col min="9472" max="9472" width="18.7109375" customWidth="1"/>
    <col min="9473" max="9473" width="23.85546875" customWidth="1"/>
    <col min="9722" max="9722" width="5.42578125" customWidth="1"/>
    <col min="9723" max="9723" width="60.5703125" customWidth="1"/>
    <col min="9724" max="9724" width="28.28515625" customWidth="1"/>
    <col min="9725" max="9725" width="13.140625" customWidth="1"/>
    <col min="9726" max="9726" width="55.42578125" customWidth="1"/>
    <col min="9727" max="9727" width="14.85546875" customWidth="1"/>
    <col min="9728" max="9728" width="18.7109375" customWidth="1"/>
    <col min="9729" max="9729" width="23.85546875" customWidth="1"/>
    <col min="9978" max="9978" width="5.42578125" customWidth="1"/>
    <col min="9979" max="9979" width="60.5703125" customWidth="1"/>
    <col min="9980" max="9980" width="28.28515625" customWidth="1"/>
    <col min="9981" max="9981" width="13.140625" customWidth="1"/>
    <col min="9982" max="9982" width="55.42578125" customWidth="1"/>
    <col min="9983" max="9983" width="14.85546875" customWidth="1"/>
    <col min="9984" max="9984" width="18.7109375" customWidth="1"/>
    <col min="9985" max="9985" width="23.85546875" customWidth="1"/>
    <col min="10234" max="10234" width="5.42578125" customWidth="1"/>
    <col min="10235" max="10235" width="60.5703125" customWidth="1"/>
    <col min="10236" max="10236" width="28.28515625" customWidth="1"/>
    <col min="10237" max="10237" width="13.140625" customWidth="1"/>
    <col min="10238" max="10238" width="55.42578125" customWidth="1"/>
    <col min="10239" max="10239" width="14.85546875" customWidth="1"/>
    <col min="10240" max="10240" width="18.7109375" customWidth="1"/>
    <col min="10241" max="10241" width="23.85546875" customWidth="1"/>
    <col min="10490" max="10490" width="5.42578125" customWidth="1"/>
    <col min="10491" max="10491" width="60.5703125" customWidth="1"/>
    <col min="10492" max="10492" width="28.28515625" customWidth="1"/>
    <col min="10493" max="10493" width="13.140625" customWidth="1"/>
    <col min="10494" max="10494" width="55.42578125" customWidth="1"/>
    <col min="10495" max="10495" width="14.85546875" customWidth="1"/>
    <col min="10496" max="10496" width="18.7109375" customWidth="1"/>
    <col min="10497" max="10497" width="23.85546875" customWidth="1"/>
    <col min="10746" max="10746" width="5.42578125" customWidth="1"/>
    <col min="10747" max="10747" width="60.5703125" customWidth="1"/>
    <col min="10748" max="10748" width="28.28515625" customWidth="1"/>
    <col min="10749" max="10749" width="13.140625" customWidth="1"/>
    <col min="10750" max="10750" width="55.42578125" customWidth="1"/>
    <col min="10751" max="10751" width="14.85546875" customWidth="1"/>
    <col min="10752" max="10752" width="18.7109375" customWidth="1"/>
    <col min="10753" max="10753" width="23.85546875" customWidth="1"/>
    <col min="11002" max="11002" width="5.42578125" customWidth="1"/>
    <col min="11003" max="11003" width="60.5703125" customWidth="1"/>
    <col min="11004" max="11004" width="28.28515625" customWidth="1"/>
    <col min="11005" max="11005" width="13.140625" customWidth="1"/>
    <col min="11006" max="11006" width="55.42578125" customWidth="1"/>
    <col min="11007" max="11007" width="14.85546875" customWidth="1"/>
    <col min="11008" max="11008" width="18.7109375" customWidth="1"/>
    <col min="11009" max="11009" width="23.85546875" customWidth="1"/>
    <col min="11258" max="11258" width="5.42578125" customWidth="1"/>
    <col min="11259" max="11259" width="60.5703125" customWidth="1"/>
    <col min="11260" max="11260" width="28.28515625" customWidth="1"/>
    <col min="11261" max="11261" width="13.140625" customWidth="1"/>
    <col min="11262" max="11262" width="55.42578125" customWidth="1"/>
    <col min="11263" max="11263" width="14.85546875" customWidth="1"/>
    <col min="11264" max="11264" width="18.7109375" customWidth="1"/>
    <col min="11265" max="11265" width="23.85546875" customWidth="1"/>
    <col min="11514" max="11514" width="5.42578125" customWidth="1"/>
    <col min="11515" max="11515" width="60.5703125" customWidth="1"/>
    <col min="11516" max="11516" width="28.28515625" customWidth="1"/>
    <col min="11517" max="11517" width="13.140625" customWidth="1"/>
    <col min="11518" max="11518" width="55.42578125" customWidth="1"/>
    <col min="11519" max="11519" width="14.85546875" customWidth="1"/>
    <col min="11520" max="11520" width="18.7109375" customWidth="1"/>
    <col min="11521" max="11521" width="23.85546875" customWidth="1"/>
    <col min="11770" max="11770" width="5.42578125" customWidth="1"/>
    <col min="11771" max="11771" width="60.5703125" customWidth="1"/>
    <col min="11772" max="11772" width="28.28515625" customWidth="1"/>
    <col min="11773" max="11773" width="13.140625" customWidth="1"/>
    <col min="11774" max="11774" width="55.42578125" customWidth="1"/>
    <col min="11775" max="11775" width="14.85546875" customWidth="1"/>
    <col min="11776" max="11776" width="18.7109375" customWidth="1"/>
    <col min="11777" max="11777" width="23.85546875" customWidth="1"/>
    <col min="12026" max="12026" width="5.42578125" customWidth="1"/>
    <col min="12027" max="12027" width="60.5703125" customWidth="1"/>
    <col min="12028" max="12028" width="28.28515625" customWidth="1"/>
    <col min="12029" max="12029" width="13.140625" customWidth="1"/>
    <col min="12030" max="12030" width="55.42578125" customWidth="1"/>
    <col min="12031" max="12031" width="14.85546875" customWidth="1"/>
    <col min="12032" max="12032" width="18.7109375" customWidth="1"/>
    <col min="12033" max="12033" width="23.85546875" customWidth="1"/>
    <col min="12282" max="12282" width="5.42578125" customWidth="1"/>
    <col min="12283" max="12283" width="60.5703125" customWidth="1"/>
    <col min="12284" max="12284" width="28.28515625" customWidth="1"/>
    <col min="12285" max="12285" width="13.140625" customWidth="1"/>
    <col min="12286" max="12286" width="55.42578125" customWidth="1"/>
    <col min="12287" max="12287" width="14.85546875" customWidth="1"/>
    <col min="12288" max="12288" width="18.7109375" customWidth="1"/>
    <col min="12289" max="12289" width="23.85546875" customWidth="1"/>
    <col min="12538" max="12538" width="5.42578125" customWidth="1"/>
    <col min="12539" max="12539" width="60.5703125" customWidth="1"/>
    <col min="12540" max="12540" width="28.28515625" customWidth="1"/>
    <col min="12541" max="12541" width="13.140625" customWidth="1"/>
    <col min="12542" max="12542" width="55.42578125" customWidth="1"/>
    <col min="12543" max="12543" width="14.85546875" customWidth="1"/>
    <col min="12544" max="12544" width="18.7109375" customWidth="1"/>
    <col min="12545" max="12545" width="23.85546875" customWidth="1"/>
    <col min="12794" max="12794" width="5.42578125" customWidth="1"/>
    <col min="12795" max="12795" width="60.5703125" customWidth="1"/>
    <col min="12796" max="12796" width="28.28515625" customWidth="1"/>
    <col min="12797" max="12797" width="13.140625" customWidth="1"/>
    <col min="12798" max="12798" width="55.42578125" customWidth="1"/>
    <col min="12799" max="12799" width="14.85546875" customWidth="1"/>
    <col min="12800" max="12800" width="18.7109375" customWidth="1"/>
    <col min="12801" max="12801" width="23.85546875" customWidth="1"/>
    <col min="13050" max="13050" width="5.42578125" customWidth="1"/>
    <col min="13051" max="13051" width="60.5703125" customWidth="1"/>
    <col min="13052" max="13052" width="28.28515625" customWidth="1"/>
    <col min="13053" max="13053" width="13.140625" customWidth="1"/>
    <col min="13054" max="13054" width="55.42578125" customWidth="1"/>
    <col min="13055" max="13055" width="14.85546875" customWidth="1"/>
    <col min="13056" max="13056" width="18.7109375" customWidth="1"/>
    <col min="13057" max="13057" width="23.85546875" customWidth="1"/>
    <col min="13306" max="13306" width="5.42578125" customWidth="1"/>
    <col min="13307" max="13307" width="60.5703125" customWidth="1"/>
    <col min="13308" max="13308" width="28.28515625" customWidth="1"/>
    <col min="13309" max="13309" width="13.140625" customWidth="1"/>
    <col min="13310" max="13310" width="55.42578125" customWidth="1"/>
    <col min="13311" max="13311" width="14.85546875" customWidth="1"/>
    <col min="13312" max="13312" width="18.7109375" customWidth="1"/>
    <col min="13313" max="13313" width="23.85546875" customWidth="1"/>
    <col min="13562" max="13562" width="5.42578125" customWidth="1"/>
    <col min="13563" max="13563" width="60.5703125" customWidth="1"/>
    <col min="13564" max="13564" width="28.28515625" customWidth="1"/>
    <col min="13565" max="13565" width="13.140625" customWidth="1"/>
    <col min="13566" max="13566" width="55.42578125" customWidth="1"/>
    <col min="13567" max="13567" width="14.85546875" customWidth="1"/>
    <col min="13568" max="13568" width="18.7109375" customWidth="1"/>
    <col min="13569" max="13569" width="23.85546875" customWidth="1"/>
    <col min="13818" max="13818" width="5.42578125" customWidth="1"/>
    <col min="13819" max="13819" width="60.5703125" customWidth="1"/>
    <col min="13820" max="13820" width="28.28515625" customWidth="1"/>
    <col min="13821" max="13821" width="13.140625" customWidth="1"/>
    <col min="13822" max="13822" width="55.42578125" customWidth="1"/>
    <col min="13823" max="13823" width="14.85546875" customWidth="1"/>
    <col min="13824" max="13824" width="18.7109375" customWidth="1"/>
    <col min="13825" max="13825" width="23.85546875" customWidth="1"/>
    <col min="14074" max="14074" width="5.42578125" customWidth="1"/>
    <col min="14075" max="14075" width="60.5703125" customWidth="1"/>
    <col min="14076" max="14076" width="28.28515625" customWidth="1"/>
    <col min="14077" max="14077" width="13.140625" customWidth="1"/>
    <col min="14078" max="14078" width="55.42578125" customWidth="1"/>
    <col min="14079" max="14079" width="14.85546875" customWidth="1"/>
    <col min="14080" max="14080" width="18.7109375" customWidth="1"/>
    <col min="14081" max="14081" width="23.85546875" customWidth="1"/>
    <col min="14330" max="14330" width="5.42578125" customWidth="1"/>
    <col min="14331" max="14331" width="60.5703125" customWidth="1"/>
    <col min="14332" max="14332" width="28.28515625" customWidth="1"/>
    <col min="14333" max="14333" width="13.140625" customWidth="1"/>
    <col min="14334" max="14334" width="55.42578125" customWidth="1"/>
    <col min="14335" max="14335" width="14.85546875" customWidth="1"/>
    <col min="14336" max="14336" width="18.7109375" customWidth="1"/>
    <col min="14337" max="14337" width="23.85546875" customWidth="1"/>
    <col min="14586" max="14586" width="5.42578125" customWidth="1"/>
    <col min="14587" max="14587" width="60.5703125" customWidth="1"/>
    <col min="14588" max="14588" width="28.28515625" customWidth="1"/>
    <col min="14589" max="14589" width="13.140625" customWidth="1"/>
    <col min="14590" max="14590" width="55.42578125" customWidth="1"/>
    <col min="14591" max="14591" width="14.85546875" customWidth="1"/>
    <col min="14592" max="14592" width="18.7109375" customWidth="1"/>
    <col min="14593" max="14593" width="23.85546875" customWidth="1"/>
    <col min="14842" max="14842" width="5.42578125" customWidth="1"/>
    <col min="14843" max="14843" width="60.5703125" customWidth="1"/>
    <col min="14844" max="14844" width="28.28515625" customWidth="1"/>
    <col min="14845" max="14845" width="13.140625" customWidth="1"/>
    <col min="14846" max="14846" width="55.42578125" customWidth="1"/>
    <col min="14847" max="14847" width="14.85546875" customWidth="1"/>
    <col min="14848" max="14848" width="18.7109375" customWidth="1"/>
    <col min="14849" max="14849" width="23.85546875" customWidth="1"/>
    <col min="15098" max="15098" width="5.42578125" customWidth="1"/>
    <col min="15099" max="15099" width="60.5703125" customWidth="1"/>
    <col min="15100" max="15100" width="28.28515625" customWidth="1"/>
    <col min="15101" max="15101" width="13.140625" customWidth="1"/>
    <col min="15102" max="15102" width="55.42578125" customWidth="1"/>
    <col min="15103" max="15103" width="14.85546875" customWidth="1"/>
    <col min="15104" max="15104" width="18.7109375" customWidth="1"/>
    <col min="15105" max="15105" width="23.85546875" customWidth="1"/>
    <col min="15354" max="15354" width="5.42578125" customWidth="1"/>
    <col min="15355" max="15355" width="60.5703125" customWidth="1"/>
    <col min="15356" max="15356" width="28.28515625" customWidth="1"/>
    <col min="15357" max="15357" width="13.140625" customWidth="1"/>
    <col min="15358" max="15358" width="55.42578125" customWidth="1"/>
    <col min="15359" max="15359" width="14.85546875" customWidth="1"/>
    <col min="15360" max="15360" width="18.7109375" customWidth="1"/>
    <col min="15361" max="15361" width="23.85546875" customWidth="1"/>
    <col min="15610" max="15610" width="5.42578125" customWidth="1"/>
    <col min="15611" max="15611" width="60.5703125" customWidth="1"/>
    <col min="15612" max="15612" width="28.28515625" customWidth="1"/>
    <col min="15613" max="15613" width="13.140625" customWidth="1"/>
    <col min="15614" max="15614" width="55.42578125" customWidth="1"/>
    <col min="15615" max="15615" width="14.85546875" customWidth="1"/>
    <col min="15616" max="15616" width="18.7109375" customWidth="1"/>
    <col min="15617" max="15617" width="23.85546875" customWidth="1"/>
    <col min="15866" max="15866" width="5.42578125" customWidth="1"/>
    <col min="15867" max="15867" width="60.5703125" customWidth="1"/>
    <col min="15868" max="15868" width="28.28515625" customWidth="1"/>
    <col min="15869" max="15869" width="13.140625" customWidth="1"/>
    <col min="15870" max="15870" width="55.42578125" customWidth="1"/>
    <col min="15871" max="15871" width="14.85546875" customWidth="1"/>
    <col min="15872" max="15872" width="18.7109375" customWidth="1"/>
    <col min="15873" max="15873" width="23.85546875" customWidth="1"/>
    <col min="16122" max="16122" width="5.42578125" customWidth="1"/>
    <col min="16123" max="16123" width="60.5703125" customWidth="1"/>
    <col min="16124" max="16124" width="28.28515625" customWidth="1"/>
    <col min="16125" max="16125" width="13.140625" customWidth="1"/>
    <col min="16126" max="16126" width="55.42578125" customWidth="1"/>
    <col min="16127" max="16127" width="14.85546875" customWidth="1"/>
    <col min="16128" max="16128" width="18.7109375" customWidth="1"/>
    <col min="16129" max="16129" width="23.85546875" customWidth="1"/>
  </cols>
  <sheetData>
    <row r="1" spans="2:5" s="51" customFormat="1" ht="14.25" x14ac:dyDescent="0.25">
      <c r="B1" s="50"/>
      <c r="C1" s="176"/>
      <c r="D1" s="176"/>
      <c r="E1" s="52" t="s">
        <v>189</v>
      </c>
    </row>
    <row r="2" spans="2:5" s="51" customFormat="1" ht="14.25" x14ac:dyDescent="0.25">
      <c r="B2" s="50"/>
      <c r="C2" s="176"/>
      <c r="D2" s="176"/>
      <c r="E2" s="52" t="s">
        <v>13</v>
      </c>
    </row>
    <row r="3" spans="2:5" s="51" customFormat="1" ht="14.25" x14ac:dyDescent="0.25">
      <c r="B3" s="50"/>
      <c r="C3" s="176"/>
      <c r="D3" s="176"/>
      <c r="E3" s="52" t="s">
        <v>98</v>
      </c>
    </row>
    <row r="4" spans="2:5" s="51" customFormat="1" ht="39.75" customHeight="1" x14ac:dyDescent="0.25">
      <c r="B4" s="292" t="s">
        <v>190</v>
      </c>
      <c r="C4" s="292"/>
      <c r="D4" s="292"/>
      <c r="E4" s="170"/>
    </row>
    <row r="5" spans="2:5" s="51" customFormat="1" ht="38.25" customHeight="1" x14ac:dyDescent="0.25">
      <c r="B5" s="293" t="s">
        <v>193</v>
      </c>
      <c r="C5" s="294" t="s">
        <v>194</v>
      </c>
      <c r="D5" s="294"/>
      <c r="E5" s="170"/>
    </row>
    <row r="6" spans="2:5" x14ac:dyDescent="0.25">
      <c r="B6" s="293"/>
      <c r="C6" s="177" t="s">
        <v>15</v>
      </c>
      <c r="D6" s="177" t="s">
        <v>7</v>
      </c>
    </row>
    <row r="7" spans="2:5" ht="43.5" customHeight="1" x14ac:dyDescent="0.25">
      <c r="B7" s="175" t="s">
        <v>9</v>
      </c>
      <c r="C7" s="180">
        <f>SUM(C8+C32)</f>
        <v>1346568.1</v>
      </c>
      <c r="D7" s="180">
        <f>SUM(D8+D32)</f>
        <v>1346568.1</v>
      </c>
    </row>
    <row r="8" spans="2:5" ht="35.25" customHeight="1" x14ac:dyDescent="0.25">
      <c r="B8" s="179" t="s">
        <v>191</v>
      </c>
      <c r="C8" s="182">
        <f>SUM(C10+C22)</f>
        <v>1100328.1000000001</v>
      </c>
      <c r="D8" s="182">
        <f>SUM(D10+D22)</f>
        <v>1100328.1000000001</v>
      </c>
    </row>
    <row r="9" spans="2:5" x14ac:dyDescent="0.25">
      <c r="B9" s="171" t="s">
        <v>8</v>
      </c>
      <c r="C9" s="183"/>
      <c r="D9" s="183"/>
    </row>
    <row r="10" spans="2:5" x14ac:dyDescent="0.25">
      <c r="B10" s="174" t="s">
        <v>192</v>
      </c>
      <c r="C10" s="182">
        <f>SUM(C11:C21)</f>
        <v>1090958.1000000001</v>
      </c>
      <c r="D10" s="182">
        <f>SUM(D11:D21)</f>
        <v>1090958.1000000001</v>
      </c>
    </row>
    <row r="11" spans="2:5" ht="40.5" x14ac:dyDescent="0.25">
      <c r="B11" s="172" t="s">
        <v>197</v>
      </c>
      <c r="C11" s="183">
        <v>30480</v>
      </c>
      <c r="D11" s="183">
        <v>30480</v>
      </c>
    </row>
    <row r="12" spans="2:5" ht="40.5" x14ac:dyDescent="0.25">
      <c r="B12" s="172" t="s">
        <v>198</v>
      </c>
      <c r="C12" s="183">
        <v>20320</v>
      </c>
      <c r="D12" s="183">
        <v>20320</v>
      </c>
    </row>
    <row r="13" spans="2:5" ht="40.5" x14ac:dyDescent="0.25">
      <c r="B13" s="172" t="s">
        <v>199</v>
      </c>
      <c r="C13" s="183">
        <v>15240</v>
      </c>
      <c r="D13" s="183">
        <v>15240</v>
      </c>
    </row>
    <row r="14" spans="2:5" ht="27" x14ac:dyDescent="0.25">
      <c r="B14" s="172" t="s">
        <v>200</v>
      </c>
      <c r="C14" s="183">
        <v>518977.3</v>
      </c>
      <c r="D14" s="183">
        <v>518977.3</v>
      </c>
    </row>
    <row r="15" spans="2:5" ht="27" x14ac:dyDescent="0.25">
      <c r="B15" s="172" t="s">
        <v>188</v>
      </c>
      <c r="C15" s="183">
        <v>430188.79999999999</v>
      </c>
      <c r="D15" s="183">
        <v>430188.79999999999</v>
      </c>
    </row>
    <row r="16" spans="2:5" ht="40.5" x14ac:dyDescent="0.25">
      <c r="B16" s="172" t="s">
        <v>201</v>
      </c>
      <c r="C16" s="183">
        <v>34036</v>
      </c>
      <c r="D16" s="183">
        <v>34036</v>
      </c>
    </row>
    <row r="17" spans="2:4" ht="40.5" x14ac:dyDescent="0.25">
      <c r="B17" s="168" t="s">
        <v>182</v>
      </c>
      <c r="C17" s="183">
        <v>2600</v>
      </c>
      <c r="D17" s="183">
        <v>2600</v>
      </c>
    </row>
    <row r="18" spans="2:4" ht="27" x14ac:dyDescent="0.25">
      <c r="B18" s="172" t="s">
        <v>183</v>
      </c>
      <c r="C18" s="183">
        <v>6604</v>
      </c>
      <c r="D18" s="183">
        <v>6604</v>
      </c>
    </row>
    <row r="19" spans="2:4" ht="27" x14ac:dyDescent="0.25">
      <c r="B19" s="172" t="s">
        <v>184</v>
      </c>
      <c r="C19" s="183">
        <v>12192</v>
      </c>
      <c r="D19" s="183">
        <v>12192</v>
      </c>
    </row>
    <row r="20" spans="2:4" ht="40.5" x14ac:dyDescent="0.25">
      <c r="B20" s="172" t="s">
        <v>185</v>
      </c>
      <c r="C20" s="183">
        <v>15240</v>
      </c>
      <c r="D20" s="183">
        <v>15240</v>
      </c>
    </row>
    <row r="21" spans="2:4" ht="27" x14ac:dyDescent="0.25">
      <c r="B21" s="172" t="s">
        <v>186</v>
      </c>
      <c r="C21" s="183">
        <v>5080</v>
      </c>
      <c r="D21" s="183">
        <v>5080</v>
      </c>
    </row>
    <row r="22" spans="2:4" x14ac:dyDescent="0.25">
      <c r="B22" s="173" t="s">
        <v>195</v>
      </c>
      <c r="C22" s="182">
        <f>SUM(C23:C31)</f>
        <v>9370</v>
      </c>
      <c r="D22" s="182">
        <f>SUM(D23:D31)</f>
        <v>9370</v>
      </c>
    </row>
    <row r="23" spans="2:4" ht="40.5" x14ac:dyDescent="0.25">
      <c r="B23" s="172" t="s">
        <v>197</v>
      </c>
      <c r="C23" s="183">
        <v>300</v>
      </c>
      <c r="D23" s="183">
        <v>300</v>
      </c>
    </row>
    <row r="24" spans="2:4" ht="40.5" x14ac:dyDescent="0.25">
      <c r="B24" s="172" t="s">
        <v>198</v>
      </c>
      <c r="C24" s="183">
        <v>200</v>
      </c>
      <c r="D24" s="183">
        <v>200</v>
      </c>
    </row>
    <row r="25" spans="2:4" ht="40.5" x14ac:dyDescent="0.25">
      <c r="B25" s="172" t="s">
        <v>199</v>
      </c>
      <c r="C25" s="183">
        <v>150</v>
      </c>
      <c r="D25" s="183">
        <v>150</v>
      </c>
    </row>
    <row r="26" spans="2:4" ht="40.5" x14ac:dyDescent="0.25">
      <c r="B26" s="172" t="s">
        <v>201</v>
      </c>
      <c r="C26" s="183">
        <v>335</v>
      </c>
      <c r="D26" s="183">
        <v>335</v>
      </c>
    </row>
    <row r="27" spans="2:4" ht="27" x14ac:dyDescent="0.25">
      <c r="B27" s="172" t="s">
        <v>181</v>
      </c>
      <c r="C27" s="183">
        <v>8000</v>
      </c>
      <c r="D27" s="183">
        <v>8000</v>
      </c>
    </row>
    <row r="28" spans="2:4" ht="27" x14ac:dyDescent="0.25">
      <c r="B28" s="172" t="s">
        <v>183</v>
      </c>
      <c r="C28" s="181">
        <v>65</v>
      </c>
      <c r="D28" s="181">
        <v>65</v>
      </c>
    </row>
    <row r="29" spans="2:4" ht="27" x14ac:dyDescent="0.25">
      <c r="B29" s="172" t="s">
        <v>184</v>
      </c>
      <c r="C29" s="181">
        <v>120</v>
      </c>
      <c r="D29" s="181">
        <v>120</v>
      </c>
    </row>
    <row r="30" spans="2:4" ht="40.5" x14ac:dyDescent="0.25">
      <c r="B30" s="172" t="s">
        <v>185</v>
      </c>
      <c r="C30" s="181">
        <v>150</v>
      </c>
      <c r="D30" s="181">
        <v>150</v>
      </c>
    </row>
    <row r="31" spans="2:4" ht="27" x14ac:dyDescent="0.25">
      <c r="B31" s="172" t="s">
        <v>186</v>
      </c>
      <c r="C31" s="181">
        <v>50</v>
      </c>
      <c r="D31" s="181">
        <v>50</v>
      </c>
    </row>
    <row r="32" spans="2:4" x14ac:dyDescent="0.25">
      <c r="B32" s="179" t="s">
        <v>196</v>
      </c>
      <c r="C32" s="184">
        <f>SUM(C34+C39)</f>
        <v>246240</v>
      </c>
      <c r="D32" s="184">
        <f>SUM(D34+D39)</f>
        <v>246240</v>
      </c>
    </row>
    <row r="33" spans="2:4" x14ac:dyDescent="0.25">
      <c r="B33" s="171" t="s">
        <v>8</v>
      </c>
      <c r="C33" s="183"/>
      <c r="D33" s="183"/>
    </row>
    <row r="34" spans="2:4" x14ac:dyDescent="0.25">
      <c r="B34" s="174" t="s">
        <v>192</v>
      </c>
      <c r="C34" s="183">
        <f>SUM(C35:C38)</f>
        <v>243840</v>
      </c>
      <c r="D34" s="183">
        <f>SUM(D35:D38)</f>
        <v>243840</v>
      </c>
    </row>
    <row r="35" spans="2:4" ht="40.5" x14ac:dyDescent="0.25">
      <c r="B35" s="168" t="s">
        <v>165</v>
      </c>
      <c r="C35" s="181">
        <v>27432</v>
      </c>
      <c r="D35" s="181">
        <v>27432</v>
      </c>
    </row>
    <row r="36" spans="2:4" ht="27" x14ac:dyDescent="0.25">
      <c r="B36" s="168" t="s">
        <v>167</v>
      </c>
      <c r="C36" s="181">
        <v>9144</v>
      </c>
      <c r="D36" s="181">
        <v>9144</v>
      </c>
    </row>
    <row r="37" spans="2:4" ht="27" x14ac:dyDescent="0.25">
      <c r="B37" s="168" t="s">
        <v>168</v>
      </c>
      <c r="C37" s="181">
        <v>14224</v>
      </c>
      <c r="D37" s="181">
        <v>14224</v>
      </c>
    </row>
    <row r="38" spans="2:4" ht="33" x14ac:dyDescent="0.25">
      <c r="B38" s="7" t="s">
        <v>187</v>
      </c>
      <c r="C38" s="181">
        <v>193040</v>
      </c>
      <c r="D38" s="181">
        <v>193040</v>
      </c>
    </row>
    <row r="39" spans="2:4" x14ac:dyDescent="0.25">
      <c r="B39" s="173" t="s">
        <v>195</v>
      </c>
      <c r="C39" s="184">
        <f>SUM(C40:C43)</f>
        <v>2400</v>
      </c>
      <c r="D39" s="184">
        <f>SUM(D40:D43)</f>
        <v>2400</v>
      </c>
    </row>
    <row r="40" spans="2:4" ht="40.5" x14ac:dyDescent="0.25">
      <c r="B40" s="168" t="s">
        <v>165</v>
      </c>
      <c r="C40" s="181">
        <v>270</v>
      </c>
      <c r="D40" s="181">
        <v>270</v>
      </c>
    </row>
    <row r="41" spans="2:4" ht="27" x14ac:dyDescent="0.25">
      <c r="B41" s="168" t="s">
        <v>167</v>
      </c>
      <c r="C41" s="181">
        <v>90</v>
      </c>
      <c r="D41" s="181">
        <v>90</v>
      </c>
    </row>
    <row r="42" spans="2:4" ht="27" x14ac:dyDescent="0.25">
      <c r="B42" s="168" t="s">
        <v>168</v>
      </c>
      <c r="C42" s="181">
        <v>140</v>
      </c>
      <c r="D42" s="181">
        <v>140</v>
      </c>
    </row>
    <row r="43" spans="2:4" ht="33" x14ac:dyDescent="0.25">
      <c r="B43" s="7" t="s">
        <v>187</v>
      </c>
      <c r="C43" s="181">
        <v>1900</v>
      </c>
      <c r="D43" s="181">
        <v>1900</v>
      </c>
    </row>
  </sheetData>
  <mergeCells count="3">
    <mergeCell ref="B4:D4"/>
    <mergeCell ref="B5:B6"/>
    <mergeCell ref="C5:D5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7"/>
  <sheetViews>
    <sheetView view="pageBreakPreview" zoomScaleNormal="100" zoomScaleSheetLayoutView="100" workbookViewId="0">
      <selection activeCell="E12" sqref="E12"/>
    </sheetView>
  </sheetViews>
  <sheetFormatPr defaultRowHeight="13.5" x14ac:dyDescent="0.25"/>
  <cols>
    <col min="1" max="1" width="4" style="15" customWidth="1"/>
    <col min="2" max="2" width="4.7109375" style="15" customWidth="1"/>
    <col min="3" max="3" width="5.28515625" style="15" customWidth="1"/>
    <col min="4" max="4" width="6.28515625" style="15" customWidth="1"/>
    <col min="5" max="5" width="42.7109375" style="15" customWidth="1"/>
    <col min="6" max="6" width="17.7109375" style="126" bestFit="1" customWidth="1"/>
    <col min="7" max="7" width="19.5703125" style="126" customWidth="1"/>
    <col min="8" max="8" width="18.42578125" style="126" customWidth="1"/>
    <col min="9" max="9" width="19.5703125" style="126" customWidth="1"/>
    <col min="10" max="10" width="15" style="126" customWidth="1"/>
    <col min="11" max="11" width="16.7109375" style="15" customWidth="1"/>
    <col min="12" max="237" width="9.140625" style="15"/>
    <col min="238" max="238" width="6.28515625" style="15" customWidth="1"/>
    <col min="239" max="239" width="7.5703125" style="15" customWidth="1"/>
    <col min="240" max="240" width="9.140625" style="15" customWidth="1"/>
    <col min="241" max="241" width="42.28515625" style="15" customWidth="1"/>
    <col min="242" max="242" width="16.7109375" style="15" customWidth="1"/>
    <col min="243" max="243" width="17.7109375" style="15" bestFit="1" customWidth="1"/>
    <col min="244" max="244" width="16.85546875" style="15" bestFit="1" customWidth="1"/>
    <col min="245" max="245" width="15.42578125" style="15" customWidth="1"/>
    <col min="246" max="246" width="14.28515625" style="15" customWidth="1"/>
    <col min="247" max="265" width="0" style="15" hidden="1" customWidth="1"/>
    <col min="266" max="266" width="9.140625" style="15"/>
    <col min="267" max="267" width="13.28515625" style="15" customWidth="1"/>
    <col min="268" max="493" width="9.140625" style="15"/>
    <col min="494" max="494" width="6.28515625" style="15" customWidth="1"/>
    <col min="495" max="495" width="7.5703125" style="15" customWidth="1"/>
    <col min="496" max="496" width="9.140625" style="15" customWidth="1"/>
    <col min="497" max="497" width="42.28515625" style="15" customWidth="1"/>
    <col min="498" max="498" width="16.7109375" style="15" customWidth="1"/>
    <col min="499" max="499" width="17.7109375" style="15" bestFit="1" customWidth="1"/>
    <col min="500" max="500" width="16.85546875" style="15" bestFit="1" customWidth="1"/>
    <col min="501" max="501" width="15.42578125" style="15" customWidth="1"/>
    <col min="502" max="502" width="14.28515625" style="15" customWidth="1"/>
    <col min="503" max="521" width="0" style="15" hidden="1" customWidth="1"/>
    <col min="522" max="522" width="9.140625" style="15"/>
    <col min="523" max="523" width="13.28515625" style="15" customWidth="1"/>
    <col min="524" max="749" width="9.140625" style="15"/>
    <col min="750" max="750" width="6.28515625" style="15" customWidth="1"/>
    <col min="751" max="751" width="7.5703125" style="15" customWidth="1"/>
    <col min="752" max="752" width="9.140625" style="15" customWidth="1"/>
    <col min="753" max="753" width="42.28515625" style="15" customWidth="1"/>
    <col min="754" max="754" width="16.7109375" style="15" customWidth="1"/>
    <col min="755" max="755" width="17.7109375" style="15" bestFit="1" customWidth="1"/>
    <col min="756" max="756" width="16.85546875" style="15" bestFit="1" customWidth="1"/>
    <col min="757" max="757" width="15.42578125" style="15" customWidth="1"/>
    <col min="758" max="758" width="14.28515625" style="15" customWidth="1"/>
    <col min="759" max="777" width="0" style="15" hidden="1" customWidth="1"/>
    <col min="778" max="778" width="9.140625" style="15"/>
    <col min="779" max="779" width="13.28515625" style="15" customWidth="1"/>
    <col min="780" max="1005" width="9.140625" style="15"/>
    <col min="1006" max="1006" width="6.28515625" style="15" customWidth="1"/>
    <col min="1007" max="1007" width="7.5703125" style="15" customWidth="1"/>
    <col min="1008" max="1008" width="9.140625" style="15" customWidth="1"/>
    <col min="1009" max="1009" width="42.28515625" style="15" customWidth="1"/>
    <col min="1010" max="1010" width="16.7109375" style="15" customWidth="1"/>
    <col min="1011" max="1011" width="17.7109375" style="15" bestFit="1" customWidth="1"/>
    <col min="1012" max="1012" width="16.85546875" style="15" bestFit="1" customWidth="1"/>
    <col min="1013" max="1013" width="15.42578125" style="15" customWidth="1"/>
    <col min="1014" max="1014" width="14.28515625" style="15" customWidth="1"/>
    <col min="1015" max="1033" width="0" style="15" hidden="1" customWidth="1"/>
    <col min="1034" max="1034" width="9.140625" style="15"/>
    <col min="1035" max="1035" width="13.28515625" style="15" customWidth="1"/>
    <col min="1036" max="1261" width="9.140625" style="15"/>
    <col min="1262" max="1262" width="6.28515625" style="15" customWidth="1"/>
    <col min="1263" max="1263" width="7.5703125" style="15" customWidth="1"/>
    <col min="1264" max="1264" width="9.140625" style="15" customWidth="1"/>
    <col min="1265" max="1265" width="42.28515625" style="15" customWidth="1"/>
    <col min="1266" max="1266" width="16.7109375" style="15" customWidth="1"/>
    <col min="1267" max="1267" width="17.7109375" style="15" bestFit="1" customWidth="1"/>
    <col min="1268" max="1268" width="16.85546875" style="15" bestFit="1" customWidth="1"/>
    <col min="1269" max="1269" width="15.42578125" style="15" customWidth="1"/>
    <col min="1270" max="1270" width="14.28515625" style="15" customWidth="1"/>
    <col min="1271" max="1289" width="0" style="15" hidden="1" customWidth="1"/>
    <col min="1290" max="1290" width="9.140625" style="15"/>
    <col min="1291" max="1291" width="13.28515625" style="15" customWidth="1"/>
    <col min="1292" max="1517" width="9.140625" style="15"/>
    <col min="1518" max="1518" width="6.28515625" style="15" customWidth="1"/>
    <col min="1519" max="1519" width="7.5703125" style="15" customWidth="1"/>
    <col min="1520" max="1520" width="9.140625" style="15" customWidth="1"/>
    <col min="1521" max="1521" width="42.28515625" style="15" customWidth="1"/>
    <col min="1522" max="1522" width="16.7109375" style="15" customWidth="1"/>
    <col min="1523" max="1523" width="17.7109375" style="15" bestFit="1" customWidth="1"/>
    <col min="1524" max="1524" width="16.85546875" style="15" bestFit="1" customWidth="1"/>
    <col min="1525" max="1525" width="15.42578125" style="15" customWidth="1"/>
    <col min="1526" max="1526" width="14.28515625" style="15" customWidth="1"/>
    <col min="1527" max="1545" width="0" style="15" hidden="1" customWidth="1"/>
    <col min="1546" max="1546" width="9.140625" style="15"/>
    <col min="1547" max="1547" width="13.28515625" style="15" customWidth="1"/>
    <col min="1548" max="1773" width="9.140625" style="15"/>
    <col min="1774" max="1774" width="6.28515625" style="15" customWidth="1"/>
    <col min="1775" max="1775" width="7.5703125" style="15" customWidth="1"/>
    <col min="1776" max="1776" width="9.140625" style="15" customWidth="1"/>
    <col min="1777" max="1777" width="42.28515625" style="15" customWidth="1"/>
    <col min="1778" max="1778" width="16.7109375" style="15" customWidth="1"/>
    <col min="1779" max="1779" width="17.7109375" style="15" bestFit="1" customWidth="1"/>
    <col min="1780" max="1780" width="16.85546875" style="15" bestFit="1" customWidth="1"/>
    <col min="1781" max="1781" width="15.42578125" style="15" customWidth="1"/>
    <col min="1782" max="1782" width="14.28515625" style="15" customWidth="1"/>
    <col min="1783" max="1801" width="0" style="15" hidden="1" customWidth="1"/>
    <col min="1802" max="1802" width="9.140625" style="15"/>
    <col min="1803" max="1803" width="13.28515625" style="15" customWidth="1"/>
    <col min="1804" max="2029" width="9.140625" style="15"/>
    <col min="2030" max="2030" width="6.28515625" style="15" customWidth="1"/>
    <col min="2031" max="2031" width="7.5703125" style="15" customWidth="1"/>
    <col min="2032" max="2032" width="9.140625" style="15" customWidth="1"/>
    <col min="2033" max="2033" width="42.28515625" style="15" customWidth="1"/>
    <col min="2034" max="2034" width="16.7109375" style="15" customWidth="1"/>
    <col min="2035" max="2035" width="17.7109375" style="15" bestFit="1" customWidth="1"/>
    <col min="2036" max="2036" width="16.85546875" style="15" bestFit="1" customWidth="1"/>
    <col min="2037" max="2037" width="15.42578125" style="15" customWidth="1"/>
    <col min="2038" max="2038" width="14.28515625" style="15" customWidth="1"/>
    <col min="2039" max="2057" width="0" style="15" hidden="1" customWidth="1"/>
    <col min="2058" max="2058" width="9.140625" style="15"/>
    <col min="2059" max="2059" width="13.28515625" style="15" customWidth="1"/>
    <col min="2060" max="2285" width="9.140625" style="15"/>
    <col min="2286" max="2286" width="6.28515625" style="15" customWidth="1"/>
    <col min="2287" max="2287" width="7.5703125" style="15" customWidth="1"/>
    <col min="2288" max="2288" width="9.140625" style="15" customWidth="1"/>
    <col min="2289" max="2289" width="42.28515625" style="15" customWidth="1"/>
    <col min="2290" max="2290" width="16.7109375" style="15" customWidth="1"/>
    <col min="2291" max="2291" width="17.7109375" style="15" bestFit="1" customWidth="1"/>
    <col min="2292" max="2292" width="16.85546875" style="15" bestFit="1" customWidth="1"/>
    <col min="2293" max="2293" width="15.42578125" style="15" customWidth="1"/>
    <col min="2294" max="2294" width="14.28515625" style="15" customWidth="1"/>
    <col min="2295" max="2313" width="0" style="15" hidden="1" customWidth="1"/>
    <col min="2314" max="2314" width="9.140625" style="15"/>
    <col min="2315" max="2315" width="13.28515625" style="15" customWidth="1"/>
    <col min="2316" max="2541" width="9.140625" style="15"/>
    <col min="2542" max="2542" width="6.28515625" style="15" customWidth="1"/>
    <col min="2543" max="2543" width="7.5703125" style="15" customWidth="1"/>
    <col min="2544" max="2544" width="9.140625" style="15" customWidth="1"/>
    <col min="2545" max="2545" width="42.28515625" style="15" customWidth="1"/>
    <col min="2546" max="2546" width="16.7109375" style="15" customWidth="1"/>
    <col min="2547" max="2547" width="17.7109375" style="15" bestFit="1" customWidth="1"/>
    <col min="2548" max="2548" width="16.85546875" style="15" bestFit="1" customWidth="1"/>
    <col min="2549" max="2549" width="15.42578125" style="15" customWidth="1"/>
    <col min="2550" max="2550" width="14.28515625" style="15" customWidth="1"/>
    <col min="2551" max="2569" width="0" style="15" hidden="1" customWidth="1"/>
    <col min="2570" max="2570" width="9.140625" style="15"/>
    <col min="2571" max="2571" width="13.28515625" style="15" customWidth="1"/>
    <col min="2572" max="2797" width="9.140625" style="15"/>
    <col min="2798" max="2798" width="6.28515625" style="15" customWidth="1"/>
    <col min="2799" max="2799" width="7.5703125" style="15" customWidth="1"/>
    <col min="2800" max="2800" width="9.140625" style="15" customWidth="1"/>
    <col min="2801" max="2801" width="42.28515625" style="15" customWidth="1"/>
    <col min="2802" max="2802" width="16.7109375" style="15" customWidth="1"/>
    <col min="2803" max="2803" width="17.7109375" style="15" bestFit="1" customWidth="1"/>
    <col min="2804" max="2804" width="16.85546875" style="15" bestFit="1" customWidth="1"/>
    <col min="2805" max="2805" width="15.42578125" style="15" customWidth="1"/>
    <col min="2806" max="2806" width="14.28515625" style="15" customWidth="1"/>
    <col min="2807" max="2825" width="0" style="15" hidden="1" customWidth="1"/>
    <col min="2826" max="2826" width="9.140625" style="15"/>
    <col min="2827" max="2827" width="13.28515625" style="15" customWidth="1"/>
    <col min="2828" max="3053" width="9.140625" style="15"/>
    <col min="3054" max="3054" width="6.28515625" style="15" customWidth="1"/>
    <col min="3055" max="3055" width="7.5703125" style="15" customWidth="1"/>
    <col min="3056" max="3056" width="9.140625" style="15" customWidth="1"/>
    <col min="3057" max="3057" width="42.28515625" style="15" customWidth="1"/>
    <col min="3058" max="3058" width="16.7109375" style="15" customWidth="1"/>
    <col min="3059" max="3059" width="17.7109375" style="15" bestFit="1" customWidth="1"/>
    <col min="3060" max="3060" width="16.85546875" style="15" bestFit="1" customWidth="1"/>
    <col min="3061" max="3061" width="15.42578125" style="15" customWidth="1"/>
    <col min="3062" max="3062" width="14.28515625" style="15" customWidth="1"/>
    <col min="3063" max="3081" width="0" style="15" hidden="1" customWidth="1"/>
    <col min="3082" max="3082" width="9.140625" style="15"/>
    <col min="3083" max="3083" width="13.28515625" style="15" customWidth="1"/>
    <col min="3084" max="3309" width="9.140625" style="15"/>
    <col min="3310" max="3310" width="6.28515625" style="15" customWidth="1"/>
    <col min="3311" max="3311" width="7.5703125" style="15" customWidth="1"/>
    <col min="3312" max="3312" width="9.140625" style="15" customWidth="1"/>
    <col min="3313" max="3313" width="42.28515625" style="15" customWidth="1"/>
    <col min="3314" max="3314" width="16.7109375" style="15" customWidth="1"/>
    <col min="3315" max="3315" width="17.7109375" style="15" bestFit="1" customWidth="1"/>
    <col min="3316" max="3316" width="16.85546875" style="15" bestFit="1" customWidth="1"/>
    <col min="3317" max="3317" width="15.42578125" style="15" customWidth="1"/>
    <col min="3318" max="3318" width="14.28515625" style="15" customWidth="1"/>
    <col min="3319" max="3337" width="0" style="15" hidden="1" customWidth="1"/>
    <col min="3338" max="3338" width="9.140625" style="15"/>
    <col min="3339" max="3339" width="13.28515625" style="15" customWidth="1"/>
    <col min="3340" max="3565" width="9.140625" style="15"/>
    <col min="3566" max="3566" width="6.28515625" style="15" customWidth="1"/>
    <col min="3567" max="3567" width="7.5703125" style="15" customWidth="1"/>
    <col min="3568" max="3568" width="9.140625" style="15" customWidth="1"/>
    <col min="3569" max="3569" width="42.28515625" style="15" customWidth="1"/>
    <col min="3570" max="3570" width="16.7109375" style="15" customWidth="1"/>
    <col min="3571" max="3571" width="17.7109375" style="15" bestFit="1" customWidth="1"/>
    <col min="3572" max="3572" width="16.85546875" style="15" bestFit="1" customWidth="1"/>
    <col min="3573" max="3573" width="15.42578125" style="15" customWidth="1"/>
    <col min="3574" max="3574" width="14.28515625" style="15" customWidth="1"/>
    <col min="3575" max="3593" width="0" style="15" hidden="1" customWidth="1"/>
    <col min="3594" max="3594" width="9.140625" style="15"/>
    <col min="3595" max="3595" width="13.28515625" style="15" customWidth="1"/>
    <col min="3596" max="3821" width="9.140625" style="15"/>
    <col min="3822" max="3822" width="6.28515625" style="15" customWidth="1"/>
    <col min="3823" max="3823" width="7.5703125" style="15" customWidth="1"/>
    <col min="3824" max="3824" width="9.140625" style="15" customWidth="1"/>
    <col min="3825" max="3825" width="42.28515625" style="15" customWidth="1"/>
    <col min="3826" max="3826" width="16.7109375" style="15" customWidth="1"/>
    <col min="3827" max="3827" width="17.7109375" style="15" bestFit="1" customWidth="1"/>
    <col min="3828" max="3828" width="16.85546875" style="15" bestFit="1" customWidth="1"/>
    <col min="3829" max="3829" width="15.42578125" style="15" customWidth="1"/>
    <col min="3830" max="3830" width="14.28515625" style="15" customWidth="1"/>
    <col min="3831" max="3849" width="0" style="15" hidden="1" customWidth="1"/>
    <col min="3850" max="3850" width="9.140625" style="15"/>
    <col min="3851" max="3851" width="13.28515625" style="15" customWidth="1"/>
    <col min="3852" max="4077" width="9.140625" style="15"/>
    <col min="4078" max="4078" width="6.28515625" style="15" customWidth="1"/>
    <col min="4079" max="4079" width="7.5703125" style="15" customWidth="1"/>
    <col min="4080" max="4080" width="9.140625" style="15" customWidth="1"/>
    <col min="4081" max="4081" width="42.28515625" style="15" customWidth="1"/>
    <col min="4082" max="4082" width="16.7109375" style="15" customWidth="1"/>
    <col min="4083" max="4083" width="17.7109375" style="15" bestFit="1" customWidth="1"/>
    <col min="4084" max="4084" width="16.85546875" style="15" bestFit="1" customWidth="1"/>
    <col min="4085" max="4085" width="15.42578125" style="15" customWidth="1"/>
    <col min="4086" max="4086" width="14.28515625" style="15" customWidth="1"/>
    <col min="4087" max="4105" width="0" style="15" hidden="1" customWidth="1"/>
    <col min="4106" max="4106" width="9.140625" style="15"/>
    <col min="4107" max="4107" width="13.28515625" style="15" customWidth="1"/>
    <col min="4108" max="4333" width="9.140625" style="15"/>
    <col min="4334" max="4334" width="6.28515625" style="15" customWidth="1"/>
    <col min="4335" max="4335" width="7.5703125" style="15" customWidth="1"/>
    <col min="4336" max="4336" width="9.140625" style="15" customWidth="1"/>
    <col min="4337" max="4337" width="42.28515625" style="15" customWidth="1"/>
    <col min="4338" max="4338" width="16.7109375" style="15" customWidth="1"/>
    <col min="4339" max="4339" width="17.7109375" style="15" bestFit="1" customWidth="1"/>
    <col min="4340" max="4340" width="16.85546875" style="15" bestFit="1" customWidth="1"/>
    <col min="4341" max="4341" width="15.42578125" style="15" customWidth="1"/>
    <col min="4342" max="4342" width="14.28515625" style="15" customWidth="1"/>
    <col min="4343" max="4361" width="0" style="15" hidden="1" customWidth="1"/>
    <col min="4362" max="4362" width="9.140625" style="15"/>
    <col min="4363" max="4363" width="13.28515625" style="15" customWidth="1"/>
    <col min="4364" max="4589" width="9.140625" style="15"/>
    <col min="4590" max="4590" width="6.28515625" style="15" customWidth="1"/>
    <col min="4591" max="4591" width="7.5703125" style="15" customWidth="1"/>
    <col min="4592" max="4592" width="9.140625" style="15" customWidth="1"/>
    <col min="4593" max="4593" width="42.28515625" style="15" customWidth="1"/>
    <col min="4594" max="4594" width="16.7109375" style="15" customWidth="1"/>
    <col min="4595" max="4595" width="17.7109375" style="15" bestFit="1" customWidth="1"/>
    <col min="4596" max="4596" width="16.85546875" style="15" bestFit="1" customWidth="1"/>
    <col min="4597" max="4597" width="15.42578125" style="15" customWidth="1"/>
    <col min="4598" max="4598" width="14.28515625" style="15" customWidth="1"/>
    <col min="4599" max="4617" width="0" style="15" hidden="1" customWidth="1"/>
    <col min="4618" max="4618" width="9.140625" style="15"/>
    <col min="4619" max="4619" width="13.28515625" style="15" customWidth="1"/>
    <col min="4620" max="4845" width="9.140625" style="15"/>
    <col min="4846" max="4846" width="6.28515625" style="15" customWidth="1"/>
    <col min="4847" max="4847" width="7.5703125" style="15" customWidth="1"/>
    <col min="4848" max="4848" width="9.140625" style="15" customWidth="1"/>
    <col min="4849" max="4849" width="42.28515625" style="15" customWidth="1"/>
    <col min="4850" max="4850" width="16.7109375" style="15" customWidth="1"/>
    <col min="4851" max="4851" width="17.7109375" style="15" bestFit="1" customWidth="1"/>
    <col min="4852" max="4852" width="16.85546875" style="15" bestFit="1" customWidth="1"/>
    <col min="4853" max="4853" width="15.42578125" style="15" customWidth="1"/>
    <col min="4854" max="4854" width="14.28515625" style="15" customWidth="1"/>
    <col min="4855" max="4873" width="0" style="15" hidden="1" customWidth="1"/>
    <col min="4874" max="4874" width="9.140625" style="15"/>
    <col min="4875" max="4875" width="13.28515625" style="15" customWidth="1"/>
    <col min="4876" max="5101" width="9.140625" style="15"/>
    <col min="5102" max="5102" width="6.28515625" style="15" customWidth="1"/>
    <col min="5103" max="5103" width="7.5703125" style="15" customWidth="1"/>
    <col min="5104" max="5104" width="9.140625" style="15" customWidth="1"/>
    <col min="5105" max="5105" width="42.28515625" style="15" customWidth="1"/>
    <col min="5106" max="5106" width="16.7109375" style="15" customWidth="1"/>
    <col min="5107" max="5107" width="17.7109375" style="15" bestFit="1" customWidth="1"/>
    <col min="5108" max="5108" width="16.85546875" style="15" bestFit="1" customWidth="1"/>
    <col min="5109" max="5109" width="15.42578125" style="15" customWidth="1"/>
    <col min="5110" max="5110" width="14.28515625" style="15" customWidth="1"/>
    <col min="5111" max="5129" width="0" style="15" hidden="1" customWidth="1"/>
    <col min="5130" max="5130" width="9.140625" style="15"/>
    <col min="5131" max="5131" width="13.28515625" style="15" customWidth="1"/>
    <col min="5132" max="5357" width="9.140625" style="15"/>
    <col min="5358" max="5358" width="6.28515625" style="15" customWidth="1"/>
    <col min="5359" max="5359" width="7.5703125" style="15" customWidth="1"/>
    <col min="5360" max="5360" width="9.140625" style="15" customWidth="1"/>
    <col min="5361" max="5361" width="42.28515625" style="15" customWidth="1"/>
    <col min="5362" max="5362" width="16.7109375" style="15" customWidth="1"/>
    <col min="5363" max="5363" width="17.7109375" style="15" bestFit="1" customWidth="1"/>
    <col min="5364" max="5364" width="16.85546875" style="15" bestFit="1" customWidth="1"/>
    <col min="5365" max="5365" width="15.42578125" style="15" customWidth="1"/>
    <col min="5366" max="5366" width="14.28515625" style="15" customWidth="1"/>
    <col min="5367" max="5385" width="0" style="15" hidden="1" customWidth="1"/>
    <col min="5386" max="5386" width="9.140625" style="15"/>
    <col min="5387" max="5387" width="13.28515625" style="15" customWidth="1"/>
    <col min="5388" max="5613" width="9.140625" style="15"/>
    <col min="5614" max="5614" width="6.28515625" style="15" customWidth="1"/>
    <col min="5615" max="5615" width="7.5703125" style="15" customWidth="1"/>
    <col min="5616" max="5616" width="9.140625" style="15" customWidth="1"/>
    <col min="5617" max="5617" width="42.28515625" style="15" customWidth="1"/>
    <col min="5618" max="5618" width="16.7109375" style="15" customWidth="1"/>
    <col min="5619" max="5619" width="17.7109375" style="15" bestFit="1" customWidth="1"/>
    <col min="5620" max="5620" width="16.85546875" style="15" bestFit="1" customWidth="1"/>
    <col min="5621" max="5621" width="15.42578125" style="15" customWidth="1"/>
    <col min="5622" max="5622" width="14.28515625" style="15" customWidth="1"/>
    <col min="5623" max="5641" width="0" style="15" hidden="1" customWidth="1"/>
    <col min="5642" max="5642" width="9.140625" style="15"/>
    <col min="5643" max="5643" width="13.28515625" style="15" customWidth="1"/>
    <col min="5644" max="5869" width="9.140625" style="15"/>
    <col min="5870" max="5870" width="6.28515625" style="15" customWidth="1"/>
    <col min="5871" max="5871" width="7.5703125" style="15" customWidth="1"/>
    <col min="5872" max="5872" width="9.140625" style="15" customWidth="1"/>
    <col min="5873" max="5873" width="42.28515625" style="15" customWidth="1"/>
    <col min="5874" max="5874" width="16.7109375" style="15" customWidth="1"/>
    <col min="5875" max="5875" width="17.7109375" style="15" bestFit="1" customWidth="1"/>
    <col min="5876" max="5876" width="16.85546875" style="15" bestFit="1" customWidth="1"/>
    <col min="5877" max="5877" width="15.42578125" style="15" customWidth="1"/>
    <col min="5878" max="5878" width="14.28515625" style="15" customWidth="1"/>
    <col min="5879" max="5897" width="0" style="15" hidden="1" customWidth="1"/>
    <col min="5898" max="5898" width="9.140625" style="15"/>
    <col min="5899" max="5899" width="13.28515625" style="15" customWidth="1"/>
    <col min="5900" max="6125" width="9.140625" style="15"/>
    <col min="6126" max="6126" width="6.28515625" style="15" customWidth="1"/>
    <col min="6127" max="6127" width="7.5703125" style="15" customWidth="1"/>
    <col min="6128" max="6128" width="9.140625" style="15" customWidth="1"/>
    <col min="6129" max="6129" width="42.28515625" style="15" customWidth="1"/>
    <col min="6130" max="6130" width="16.7109375" style="15" customWidth="1"/>
    <col min="6131" max="6131" width="17.7109375" style="15" bestFit="1" customWidth="1"/>
    <col min="6132" max="6132" width="16.85546875" style="15" bestFit="1" customWidth="1"/>
    <col min="6133" max="6133" width="15.42578125" style="15" customWidth="1"/>
    <col min="6134" max="6134" width="14.28515625" style="15" customWidth="1"/>
    <col min="6135" max="6153" width="0" style="15" hidden="1" customWidth="1"/>
    <col min="6154" max="6154" width="9.140625" style="15"/>
    <col min="6155" max="6155" width="13.28515625" style="15" customWidth="1"/>
    <col min="6156" max="6381" width="9.140625" style="15"/>
    <col min="6382" max="6382" width="6.28515625" style="15" customWidth="1"/>
    <col min="6383" max="6383" width="7.5703125" style="15" customWidth="1"/>
    <col min="6384" max="6384" width="9.140625" style="15" customWidth="1"/>
    <col min="6385" max="6385" width="42.28515625" style="15" customWidth="1"/>
    <col min="6386" max="6386" width="16.7109375" style="15" customWidth="1"/>
    <col min="6387" max="6387" width="17.7109375" style="15" bestFit="1" customWidth="1"/>
    <col min="6388" max="6388" width="16.85546875" style="15" bestFit="1" customWidth="1"/>
    <col min="6389" max="6389" width="15.42578125" style="15" customWidth="1"/>
    <col min="6390" max="6390" width="14.28515625" style="15" customWidth="1"/>
    <col min="6391" max="6409" width="0" style="15" hidden="1" customWidth="1"/>
    <col min="6410" max="6410" width="9.140625" style="15"/>
    <col min="6411" max="6411" width="13.28515625" style="15" customWidth="1"/>
    <col min="6412" max="6637" width="9.140625" style="15"/>
    <col min="6638" max="6638" width="6.28515625" style="15" customWidth="1"/>
    <col min="6639" max="6639" width="7.5703125" style="15" customWidth="1"/>
    <col min="6640" max="6640" width="9.140625" style="15" customWidth="1"/>
    <col min="6641" max="6641" width="42.28515625" style="15" customWidth="1"/>
    <col min="6642" max="6642" width="16.7109375" style="15" customWidth="1"/>
    <col min="6643" max="6643" width="17.7109375" style="15" bestFit="1" customWidth="1"/>
    <col min="6644" max="6644" width="16.85546875" style="15" bestFit="1" customWidth="1"/>
    <col min="6645" max="6645" width="15.42578125" style="15" customWidth="1"/>
    <col min="6646" max="6646" width="14.28515625" style="15" customWidth="1"/>
    <col min="6647" max="6665" width="0" style="15" hidden="1" customWidth="1"/>
    <col min="6666" max="6666" width="9.140625" style="15"/>
    <col min="6667" max="6667" width="13.28515625" style="15" customWidth="1"/>
    <col min="6668" max="6893" width="9.140625" style="15"/>
    <col min="6894" max="6894" width="6.28515625" style="15" customWidth="1"/>
    <col min="6895" max="6895" width="7.5703125" style="15" customWidth="1"/>
    <col min="6896" max="6896" width="9.140625" style="15" customWidth="1"/>
    <col min="6897" max="6897" width="42.28515625" style="15" customWidth="1"/>
    <col min="6898" max="6898" width="16.7109375" style="15" customWidth="1"/>
    <col min="6899" max="6899" width="17.7109375" style="15" bestFit="1" customWidth="1"/>
    <col min="6900" max="6900" width="16.85546875" style="15" bestFit="1" customWidth="1"/>
    <col min="6901" max="6901" width="15.42578125" style="15" customWidth="1"/>
    <col min="6902" max="6902" width="14.28515625" style="15" customWidth="1"/>
    <col min="6903" max="6921" width="0" style="15" hidden="1" customWidth="1"/>
    <col min="6922" max="6922" width="9.140625" style="15"/>
    <col min="6923" max="6923" width="13.28515625" style="15" customWidth="1"/>
    <col min="6924" max="7149" width="9.140625" style="15"/>
    <col min="7150" max="7150" width="6.28515625" style="15" customWidth="1"/>
    <col min="7151" max="7151" width="7.5703125" style="15" customWidth="1"/>
    <col min="7152" max="7152" width="9.140625" style="15" customWidth="1"/>
    <col min="7153" max="7153" width="42.28515625" style="15" customWidth="1"/>
    <col min="7154" max="7154" width="16.7109375" style="15" customWidth="1"/>
    <col min="7155" max="7155" width="17.7109375" style="15" bestFit="1" customWidth="1"/>
    <col min="7156" max="7156" width="16.85546875" style="15" bestFit="1" customWidth="1"/>
    <col min="7157" max="7157" width="15.42578125" style="15" customWidth="1"/>
    <col min="7158" max="7158" width="14.28515625" style="15" customWidth="1"/>
    <col min="7159" max="7177" width="0" style="15" hidden="1" customWidth="1"/>
    <col min="7178" max="7178" width="9.140625" style="15"/>
    <col min="7179" max="7179" width="13.28515625" style="15" customWidth="1"/>
    <col min="7180" max="7405" width="9.140625" style="15"/>
    <col min="7406" max="7406" width="6.28515625" style="15" customWidth="1"/>
    <col min="7407" max="7407" width="7.5703125" style="15" customWidth="1"/>
    <col min="7408" max="7408" width="9.140625" style="15" customWidth="1"/>
    <col min="7409" max="7409" width="42.28515625" style="15" customWidth="1"/>
    <col min="7410" max="7410" width="16.7109375" style="15" customWidth="1"/>
    <col min="7411" max="7411" width="17.7109375" style="15" bestFit="1" customWidth="1"/>
    <col min="7412" max="7412" width="16.85546875" style="15" bestFit="1" customWidth="1"/>
    <col min="7413" max="7413" width="15.42578125" style="15" customWidth="1"/>
    <col min="7414" max="7414" width="14.28515625" style="15" customWidth="1"/>
    <col min="7415" max="7433" width="0" style="15" hidden="1" customWidth="1"/>
    <col min="7434" max="7434" width="9.140625" style="15"/>
    <col min="7435" max="7435" width="13.28515625" style="15" customWidth="1"/>
    <col min="7436" max="7661" width="9.140625" style="15"/>
    <col min="7662" max="7662" width="6.28515625" style="15" customWidth="1"/>
    <col min="7663" max="7663" width="7.5703125" style="15" customWidth="1"/>
    <col min="7664" max="7664" width="9.140625" style="15" customWidth="1"/>
    <col min="7665" max="7665" width="42.28515625" style="15" customWidth="1"/>
    <col min="7666" max="7666" width="16.7109375" style="15" customWidth="1"/>
    <col min="7667" max="7667" width="17.7109375" style="15" bestFit="1" customWidth="1"/>
    <col min="7668" max="7668" width="16.85546875" style="15" bestFit="1" customWidth="1"/>
    <col min="7669" max="7669" width="15.42578125" style="15" customWidth="1"/>
    <col min="7670" max="7670" width="14.28515625" style="15" customWidth="1"/>
    <col min="7671" max="7689" width="0" style="15" hidden="1" customWidth="1"/>
    <col min="7690" max="7690" width="9.140625" style="15"/>
    <col min="7691" max="7691" width="13.28515625" style="15" customWidth="1"/>
    <col min="7692" max="7917" width="9.140625" style="15"/>
    <col min="7918" max="7918" width="6.28515625" style="15" customWidth="1"/>
    <col min="7919" max="7919" width="7.5703125" style="15" customWidth="1"/>
    <col min="7920" max="7920" width="9.140625" style="15" customWidth="1"/>
    <col min="7921" max="7921" width="42.28515625" style="15" customWidth="1"/>
    <col min="7922" max="7922" width="16.7109375" style="15" customWidth="1"/>
    <col min="7923" max="7923" width="17.7109375" style="15" bestFit="1" customWidth="1"/>
    <col min="7924" max="7924" width="16.85546875" style="15" bestFit="1" customWidth="1"/>
    <col min="7925" max="7925" width="15.42578125" style="15" customWidth="1"/>
    <col min="7926" max="7926" width="14.28515625" style="15" customWidth="1"/>
    <col min="7927" max="7945" width="0" style="15" hidden="1" customWidth="1"/>
    <col min="7946" max="7946" width="9.140625" style="15"/>
    <col min="7947" max="7947" width="13.28515625" style="15" customWidth="1"/>
    <col min="7948" max="8173" width="9.140625" style="15"/>
    <col min="8174" max="8174" width="6.28515625" style="15" customWidth="1"/>
    <col min="8175" max="8175" width="7.5703125" style="15" customWidth="1"/>
    <col min="8176" max="8176" width="9.140625" style="15" customWidth="1"/>
    <col min="8177" max="8177" width="42.28515625" style="15" customWidth="1"/>
    <col min="8178" max="8178" width="16.7109375" style="15" customWidth="1"/>
    <col min="8179" max="8179" width="17.7109375" style="15" bestFit="1" customWidth="1"/>
    <col min="8180" max="8180" width="16.85546875" style="15" bestFit="1" customWidth="1"/>
    <col min="8181" max="8181" width="15.42578125" style="15" customWidth="1"/>
    <col min="8182" max="8182" width="14.28515625" style="15" customWidth="1"/>
    <col min="8183" max="8201" width="0" style="15" hidden="1" customWidth="1"/>
    <col min="8202" max="8202" width="9.140625" style="15"/>
    <col min="8203" max="8203" width="13.28515625" style="15" customWidth="1"/>
    <col min="8204" max="8429" width="9.140625" style="15"/>
    <col min="8430" max="8430" width="6.28515625" style="15" customWidth="1"/>
    <col min="8431" max="8431" width="7.5703125" style="15" customWidth="1"/>
    <col min="8432" max="8432" width="9.140625" style="15" customWidth="1"/>
    <col min="8433" max="8433" width="42.28515625" style="15" customWidth="1"/>
    <col min="8434" max="8434" width="16.7109375" style="15" customWidth="1"/>
    <col min="8435" max="8435" width="17.7109375" style="15" bestFit="1" customWidth="1"/>
    <col min="8436" max="8436" width="16.85546875" style="15" bestFit="1" customWidth="1"/>
    <col min="8437" max="8437" width="15.42578125" style="15" customWidth="1"/>
    <col min="8438" max="8438" width="14.28515625" style="15" customWidth="1"/>
    <col min="8439" max="8457" width="0" style="15" hidden="1" customWidth="1"/>
    <col min="8458" max="8458" width="9.140625" style="15"/>
    <col min="8459" max="8459" width="13.28515625" style="15" customWidth="1"/>
    <col min="8460" max="8685" width="9.140625" style="15"/>
    <col min="8686" max="8686" width="6.28515625" style="15" customWidth="1"/>
    <col min="8687" max="8687" width="7.5703125" style="15" customWidth="1"/>
    <col min="8688" max="8688" width="9.140625" style="15" customWidth="1"/>
    <col min="8689" max="8689" width="42.28515625" style="15" customWidth="1"/>
    <col min="8690" max="8690" width="16.7109375" style="15" customWidth="1"/>
    <col min="8691" max="8691" width="17.7109375" style="15" bestFit="1" customWidth="1"/>
    <col min="8692" max="8692" width="16.85546875" style="15" bestFit="1" customWidth="1"/>
    <col min="8693" max="8693" width="15.42578125" style="15" customWidth="1"/>
    <col min="8694" max="8694" width="14.28515625" style="15" customWidth="1"/>
    <col min="8695" max="8713" width="0" style="15" hidden="1" customWidth="1"/>
    <col min="8714" max="8714" width="9.140625" style="15"/>
    <col min="8715" max="8715" width="13.28515625" style="15" customWidth="1"/>
    <col min="8716" max="8941" width="9.140625" style="15"/>
    <col min="8942" max="8942" width="6.28515625" style="15" customWidth="1"/>
    <col min="8943" max="8943" width="7.5703125" style="15" customWidth="1"/>
    <col min="8944" max="8944" width="9.140625" style="15" customWidth="1"/>
    <col min="8945" max="8945" width="42.28515625" style="15" customWidth="1"/>
    <col min="8946" max="8946" width="16.7109375" style="15" customWidth="1"/>
    <col min="8947" max="8947" width="17.7109375" style="15" bestFit="1" customWidth="1"/>
    <col min="8948" max="8948" width="16.85546875" style="15" bestFit="1" customWidth="1"/>
    <col min="8949" max="8949" width="15.42578125" style="15" customWidth="1"/>
    <col min="8950" max="8950" width="14.28515625" style="15" customWidth="1"/>
    <col min="8951" max="8969" width="0" style="15" hidden="1" customWidth="1"/>
    <col min="8970" max="8970" width="9.140625" style="15"/>
    <col min="8971" max="8971" width="13.28515625" style="15" customWidth="1"/>
    <col min="8972" max="9197" width="9.140625" style="15"/>
    <col min="9198" max="9198" width="6.28515625" style="15" customWidth="1"/>
    <col min="9199" max="9199" width="7.5703125" style="15" customWidth="1"/>
    <col min="9200" max="9200" width="9.140625" style="15" customWidth="1"/>
    <col min="9201" max="9201" width="42.28515625" style="15" customWidth="1"/>
    <col min="9202" max="9202" width="16.7109375" style="15" customWidth="1"/>
    <col min="9203" max="9203" width="17.7109375" style="15" bestFit="1" customWidth="1"/>
    <col min="9204" max="9204" width="16.85546875" style="15" bestFit="1" customWidth="1"/>
    <col min="9205" max="9205" width="15.42578125" style="15" customWidth="1"/>
    <col min="9206" max="9206" width="14.28515625" style="15" customWidth="1"/>
    <col min="9207" max="9225" width="0" style="15" hidden="1" customWidth="1"/>
    <col min="9226" max="9226" width="9.140625" style="15"/>
    <col min="9227" max="9227" width="13.28515625" style="15" customWidth="1"/>
    <col min="9228" max="9453" width="9.140625" style="15"/>
    <col min="9454" max="9454" width="6.28515625" style="15" customWidth="1"/>
    <col min="9455" max="9455" width="7.5703125" style="15" customWidth="1"/>
    <col min="9456" max="9456" width="9.140625" style="15" customWidth="1"/>
    <col min="9457" max="9457" width="42.28515625" style="15" customWidth="1"/>
    <col min="9458" max="9458" width="16.7109375" style="15" customWidth="1"/>
    <col min="9459" max="9459" width="17.7109375" style="15" bestFit="1" customWidth="1"/>
    <col min="9460" max="9460" width="16.85546875" style="15" bestFit="1" customWidth="1"/>
    <col min="9461" max="9461" width="15.42578125" style="15" customWidth="1"/>
    <col min="9462" max="9462" width="14.28515625" style="15" customWidth="1"/>
    <col min="9463" max="9481" width="0" style="15" hidden="1" customWidth="1"/>
    <col min="9482" max="9482" width="9.140625" style="15"/>
    <col min="9483" max="9483" width="13.28515625" style="15" customWidth="1"/>
    <col min="9484" max="9709" width="9.140625" style="15"/>
    <col min="9710" max="9710" width="6.28515625" style="15" customWidth="1"/>
    <col min="9711" max="9711" width="7.5703125" style="15" customWidth="1"/>
    <col min="9712" max="9712" width="9.140625" style="15" customWidth="1"/>
    <col min="9713" max="9713" width="42.28515625" style="15" customWidth="1"/>
    <col min="9714" max="9714" width="16.7109375" style="15" customWidth="1"/>
    <col min="9715" max="9715" width="17.7109375" style="15" bestFit="1" customWidth="1"/>
    <col min="9716" max="9716" width="16.85546875" style="15" bestFit="1" customWidth="1"/>
    <col min="9717" max="9717" width="15.42578125" style="15" customWidth="1"/>
    <col min="9718" max="9718" width="14.28515625" style="15" customWidth="1"/>
    <col min="9719" max="9737" width="0" style="15" hidden="1" customWidth="1"/>
    <col min="9738" max="9738" width="9.140625" style="15"/>
    <col min="9739" max="9739" width="13.28515625" style="15" customWidth="1"/>
    <col min="9740" max="9965" width="9.140625" style="15"/>
    <col min="9966" max="9966" width="6.28515625" style="15" customWidth="1"/>
    <col min="9967" max="9967" width="7.5703125" style="15" customWidth="1"/>
    <col min="9968" max="9968" width="9.140625" style="15" customWidth="1"/>
    <col min="9969" max="9969" width="42.28515625" style="15" customWidth="1"/>
    <col min="9970" max="9970" width="16.7109375" style="15" customWidth="1"/>
    <col min="9971" max="9971" width="17.7109375" style="15" bestFit="1" customWidth="1"/>
    <col min="9972" max="9972" width="16.85546875" style="15" bestFit="1" customWidth="1"/>
    <col min="9973" max="9973" width="15.42578125" style="15" customWidth="1"/>
    <col min="9974" max="9974" width="14.28515625" style="15" customWidth="1"/>
    <col min="9975" max="9993" width="0" style="15" hidden="1" customWidth="1"/>
    <col min="9994" max="9994" width="9.140625" style="15"/>
    <col min="9995" max="9995" width="13.28515625" style="15" customWidth="1"/>
    <col min="9996" max="10221" width="9.140625" style="15"/>
    <col min="10222" max="10222" width="6.28515625" style="15" customWidth="1"/>
    <col min="10223" max="10223" width="7.5703125" style="15" customWidth="1"/>
    <col min="10224" max="10224" width="9.140625" style="15" customWidth="1"/>
    <col min="10225" max="10225" width="42.28515625" style="15" customWidth="1"/>
    <col min="10226" max="10226" width="16.7109375" style="15" customWidth="1"/>
    <col min="10227" max="10227" width="17.7109375" style="15" bestFit="1" customWidth="1"/>
    <col min="10228" max="10228" width="16.85546875" style="15" bestFit="1" customWidth="1"/>
    <col min="10229" max="10229" width="15.42578125" style="15" customWidth="1"/>
    <col min="10230" max="10230" width="14.28515625" style="15" customWidth="1"/>
    <col min="10231" max="10249" width="0" style="15" hidden="1" customWidth="1"/>
    <col min="10250" max="10250" width="9.140625" style="15"/>
    <col min="10251" max="10251" width="13.28515625" style="15" customWidth="1"/>
    <col min="10252" max="10477" width="9.140625" style="15"/>
    <col min="10478" max="10478" width="6.28515625" style="15" customWidth="1"/>
    <col min="10479" max="10479" width="7.5703125" style="15" customWidth="1"/>
    <col min="10480" max="10480" width="9.140625" style="15" customWidth="1"/>
    <col min="10481" max="10481" width="42.28515625" style="15" customWidth="1"/>
    <col min="10482" max="10482" width="16.7109375" style="15" customWidth="1"/>
    <col min="10483" max="10483" width="17.7109375" style="15" bestFit="1" customWidth="1"/>
    <col min="10484" max="10484" width="16.85546875" style="15" bestFit="1" customWidth="1"/>
    <col min="10485" max="10485" width="15.42578125" style="15" customWidth="1"/>
    <col min="10486" max="10486" width="14.28515625" style="15" customWidth="1"/>
    <col min="10487" max="10505" width="0" style="15" hidden="1" customWidth="1"/>
    <col min="10506" max="10506" width="9.140625" style="15"/>
    <col min="10507" max="10507" width="13.28515625" style="15" customWidth="1"/>
    <col min="10508" max="10733" width="9.140625" style="15"/>
    <col min="10734" max="10734" width="6.28515625" style="15" customWidth="1"/>
    <col min="10735" max="10735" width="7.5703125" style="15" customWidth="1"/>
    <col min="10736" max="10736" width="9.140625" style="15" customWidth="1"/>
    <col min="10737" max="10737" width="42.28515625" style="15" customWidth="1"/>
    <col min="10738" max="10738" width="16.7109375" style="15" customWidth="1"/>
    <col min="10739" max="10739" width="17.7109375" style="15" bestFit="1" customWidth="1"/>
    <col min="10740" max="10740" width="16.85546875" style="15" bestFit="1" customWidth="1"/>
    <col min="10741" max="10741" width="15.42578125" style="15" customWidth="1"/>
    <col min="10742" max="10742" width="14.28515625" style="15" customWidth="1"/>
    <col min="10743" max="10761" width="0" style="15" hidden="1" customWidth="1"/>
    <col min="10762" max="10762" width="9.140625" style="15"/>
    <col min="10763" max="10763" width="13.28515625" style="15" customWidth="1"/>
    <col min="10764" max="10989" width="9.140625" style="15"/>
    <col min="10990" max="10990" width="6.28515625" style="15" customWidth="1"/>
    <col min="10991" max="10991" width="7.5703125" style="15" customWidth="1"/>
    <col min="10992" max="10992" width="9.140625" style="15" customWidth="1"/>
    <col min="10993" max="10993" width="42.28515625" style="15" customWidth="1"/>
    <col min="10994" max="10994" width="16.7109375" style="15" customWidth="1"/>
    <col min="10995" max="10995" width="17.7109375" style="15" bestFit="1" customWidth="1"/>
    <col min="10996" max="10996" width="16.85546875" style="15" bestFit="1" customWidth="1"/>
    <col min="10997" max="10997" width="15.42578125" style="15" customWidth="1"/>
    <col min="10998" max="10998" width="14.28515625" style="15" customWidth="1"/>
    <col min="10999" max="11017" width="0" style="15" hidden="1" customWidth="1"/>
    <col min="11018" max="11018" width="9.140625" style="15"/>
    <col min="11019" max="11019" width="13.28515625" style="15" customWidth="1"/>
    <col min="11020" max="11245" width="9.140625" style="15"/>
    <col min="11246" max="11246" width="6.28515625" style="15" customWidth="1"/>
    <col min="11247" max="11247" width="7.5703125" style="15" customWidth="1"/>
    <col min="11248" max="11248" width="9.140625" style="15" customWidth="1"/>
    <col min="11249" max="11249" width="42.28515625" style="15" customWidth="1"/>
    <col min="11250" max="11250" width="16.7109375" style="15" customWidth="1"/>
    <col min="11251" max="11251" width="17.7109375" style="15" bestFit="1" customWidth="1"/>
    <col min="11252" max="11252" width="16.85546875" style="15" bestFit="1" customWidth="1"/>
    <col min="11253" max="11253" width="15.42578125" style="15" customWidth="1"/>
    <col min="11254" max="11254" width="14.28515625" style="15" customWidth="1"/>
    <col min="11255" max="11273" width="0" style="15" hidden="1" customWidth="1"/>
    <col min="11274" max="11274" width="9.140625" style="15"/>
    <col min="11275" max="11275" width="13.28515625" style="15" customWidth="1"/>
    <col min="11276" max="11501" width="9.140625" style="15"/>
    <col min="11502" max="11502" width="6.28515625" style="15" customWidth="1"/>
    <col min="11503" max="11503" width="7.5703125" style="15" customWidth="1"/>
    <col min="11504" max="11504" width="9.140625" style="15" customWidth="1"/>
    <col min="11505" max="11505" width="42.28515625" style="15" customWidth="1"/>
    <col min="11506" max="11506" width="16.7109375" style="15" customWidth="1"/>
    <col min="11507" max="11507" width="17.7109375" style="15" bestFit="1" customWidth="1"/>
    <col min="11508" max="11508" width="16.85546875" style="15" bestFit="1" customWidth="1"/>
    <col min="11509" max="11509" width="15.42578125" style="15" customWidth="1"/>
    <col min="11510" max="11510" width="14.28515625" style="15" customWidth="1"/>
    <col min="11511" max="11529" width="0" style="15" hidden="1" customWidth="1"/>
    <col min="11530" max="11530" width="9.140625" style="15"/>
    <col min="11531" max="11531" width="13.28515625" style="15" customWidth="1"/>
    <col min="11532" max="11757" width="9.140625" style="15"/>
    <col min="11758" max="11758" width="6.28515625" style="15" customWidth="1"/>
    <col min="11759" max="11759" width="7.5703125" style="15" customWidth="1"/>
    <col min="11760" max="11760" width="9.140625" style="15" customWidth="1"/>
    <col min="11761" max="11761" width="42.28515625" style="15" customWidth="1"/>
    <col min="11762" max="11762" width="16.7109375" style="15" customWidth="1"/>
    <col min="11763" max="11763" width="17.7109375" style="15" bestFit="1" customWidth="1"/>
    <col min="11764" max="11764" width="16.85546875" style="15" bestFit="1" customWidth="1"/>
    <col min="11765" max="11765" width="15.42578125" style="15" customWidth="1"/>
    <col min="11766" max="11766" width="14.28515625" style="15" customWidth="1"/>
    <col min="11767" max="11785" width="0" style="15" hidden="1" customWidth="1"/>
    <col min="11786" max="11786" width="9.140625" style="15"/>
    <col min="11787" max="11787" width="13.28515625" style="15" customWidth="1"/>
    <col min="11788" max="12013" width="9.140625" style="15"/>
    <col min="12014" max="12014" width="6.28515625" style="15" customWidth="1"/>
    <col min="12015" max="12015" width="7.5703125" style="15" customWidth="1"/>
    <col min="12016" max="12016" width="9.140625" style="15" customWidth="1"/>
    <col min="12017" max="12017" width="42.28515625" style="15" customWidth="1"/>
    <col min="12018" max="12018" width="16.7109375" style="15" customWidth="1"/>
    <col min="12019" max="12019" width="17.7109375" style="15" bestFit="1" customWidth="1"/>
    <col min="12020" max="12020" width="16.85546875" style="15" bestFit="1" customWidth="1"/>
    <col min="12021" max="12021" width="15.42578125" style="15" customWidth="1"/>
    <col min="12022" max="12022" width="14.28515625" style="15" customWidth="1"/>
    <col min="12023" max="12041" width="0" style="15" hidden="1" customWidth="1"/>
    <col min="12042" max="12042" width="9.140625" style="15"/>
    <col min="12043" max="12043" width="13.28515625" style="15" customWidth="1"/>
    <col min="12044" max="12269" width="9.140625" style="15"/>
    <col min="12270" max="12270" width="6.28515625" style="15" customWidth="1"/>
    <col min="12271" max="12271" width="7.5703125" style="15" customWidth="1"/>
    <col min="12272" max="12272" width="9.140625" style="15" customWidth="1"/>
    <col min="12273" max="12273" width="42.28515625" style="15" customWidth="1"/>
    <col min="12274" max="12274" width="16.7109375" style="15" customWidth="1"/>
    <col min="12275" max="12275" width="17.7109375" style="15" bestFit="1" customWidth="1"/>
    <col min="12276" max="12276" width="16.85546875" style="15" bestFit="1" customWidth="1"/>
    <col min="12277" max="12277" width="15.42578125" style="15" customWidth="1"/>
    <col min="12278" max="12278" width="14.28515625" style="15" customWidth="1"/>
    <col min="12279" max="12297" width="0" style="15" hidden="1" customWidth="1"/>
    <col min="12298" max="12298" width="9.140625" style="15"/>
    <col min="12299" max="12299" width="13.28515625" style="15" customWidth="1"/>
    <col min="12300" max="12525" width="9.140625" style="15"/>
    <col min="12526" max="12526" width="6.28515625" style="15" customWidth="1"/>
    <col min="12527" max="12527" width="7.5703125" style="15" customWidth="1"/>
    <col min="12528" max="12528" width="9.140625" style="15" customWidth="1"/>
    <col min="12529" max="12529" width="42.28515625" style="15" customWidth="1"/>
    <col min="12530" max="12530" width="16.7109375" style="15" customWidth="1"/>
    <col min="12531" max="12531" width="17.7109375" style="15" bestFit="1" customWidth="1"/>
    <col min="12532" max="12532" width="16.85546875" style="15" bestFit="1" customWidth="1"/>
    <col min="12533" max="12533" width="15.42578125" style="15" customWidth="1"/>
    <col min="12534" max="12534" width="14.28515625" style="15" customWidth="1"/>
    <col min="12535" max="12553" width="0" style="15" hidden="1" customWidth="1"/>
    <col min="12554" max="12554" width="9.140625" style="15"/>
    <col min="12555" max="12555" width="13.28515625" style="15" customWidth="1"/>
    <col min="12556" max="12781" width="9.140625" style="15"/>
    <col min="12782" max="12782" width="6.28515625" style="15" customWidth="1"/>
    <col min="12783" max="12783" width="7.5703125" style="15" customWidth="1"/>
    <col min="12784" max="12784" width="9.140625" style="15" customWidth="1"/>
    <col min="12785" max="12785" width="42.28515625" style="15" customWidth="1"/>
    <col min="12786" max="12786" width="16.7109375" style="15" customWidth="1"/>
    <col min="12787" max="12787" width="17.7109375" style="15" bestFit="1" customWidth="1"/>
    <col min="12788" max="12788" width="16.85546875" style="15" bestFit="1" customWidth="1"/>
    <col min="12789" max="12789" width="15.42578125" style="15" customWidth="1"/>
    <col min="12790" max="12790" width="14.28515625" style="15" customWidth="1"/>
    <col min="12791" max="12809" width="0" style="15" hidden="1" customWidth="1"/>
    <col min="12810" max="12810" width="9.140625" style="15"/>
    <col min="12811" max="12811" width="13.28515625" style="15" customWidth="1"/>
    <col min="12812" max="13037" width="9.140625" style="15"/>
    <col min="13038" max="13038" width="6.28515625" style="15" customWidth="1"/>
    <col min="13039" max="13039" width="7.5703125" style="15" customWidth="1"/>
    <col min="13040" max="13040" width="9.140625" style="15" customWidth="1"/>
    <col min="13041" max="13041" width="42.28515625" style="15" customWidth="1"/>
    <col min="13042" max="13042" width="16.7109375" style="15" customWidth="1"/>
    <col min="13043" max="13043" width="17.7109375" style="15" bestFit="1" customWidth="1"/>
    <col min="13044" max="13044" width="16.85546875" style="15" bestFit="1" customWidth="1"/>
    <col min="13045" max="13045" width="15.42578125" style="15" customWidth="1"/>
    <col min="13046" max="13046" width="14.28515625" style="15" customWidth="1"/>
    <col min="13047" max="13065" width="0" style="15" hidden="1" customWidth="1"/>
    <col min="13066" max="13066" width="9.140625" style="15"/>
    <col min="13067" max="13067" width="13.28515625" style="15" customWidth="1"/>
    <col min="13068" max="13293" width="9.140625" style="15"/>
    <col min="13294" max="13294" width="6.28515625" style="15" customWidth="1"/>
    <col min="13295" max="13295" width="7.5703125" style="15" customWidth="1"/>
    <col min="13296" max="13296" width="9.140625" style="15" customWidth="1"/>
    <col min="13297" max="13297" width="42.28515625" style="15" customWidth="1"/>
    <col min="13298" max="13298" width="16.7109375" style="15" customWidth="1"/>
    <col min="13299" max="13299" width="17.7109375" style="15" bestFit="1" customWidth="1"/>
    <col min="13300" max="13300" width="16.85546875" style="15" bestFit="1" customWidth="1"/>
    <col min="13301" max="13301" width="15.42578125" style="15" customWidth="1"/>
    <col min="13302" max="13302" width="14.28515625" style="15" customWidth="1"/>
    <col min="13303" max="13321" width="0" style="15" hidden="1" customWidth="1"/>
    <col min="13322" max="13322" width="9.140625" style="15"/>
    <col min="13323" max="13323" width="13.28515625" style="15" customWidth="1"/>
    <col min="13324" max="13549" width="9.140625" style="15"/>
    <col min="13550" max="13550" width="6.28515625" style="15" customWidth="1"/>
    <col min="13551" max="13551" width="7.5703125" style="15" customWidth="1"/>
    <col min="13552" max="13552" width="9.140625" style="15" customWidth="1"/>
    <col min="13553" max="13553" width="42.28515625" style="15" customWidth="1"/>
    <col min="13554" max="13554" width="16.7109375" style="15" customWidth="1"/>
    <col min="13555" max="13555" width="17.7109375" style="15" bestFit="1" customWidth="1"/>
    <col min="13556" max="13556" width="16.85546875" style="15" bestFit="1" customWidth="1"/>
    <col min="13557" max="13557" width="15.42578125" style="15" customWidth="1"/>
    <col min="13558" max="13558" width="14.28515625" style="15" customWidth="1"/>
    <col min="13559" max="13577" width="0" style="15" hidden="1" customWidth="1"/>
    <col min="13578" max="13578" width="9.140625" style="15"/>
    <col min="13579" max="13579" width="13.28515625" style="15" customWidth="1"/>
    <col min="13580" max="13805" width="9.140625" style="15"/>
    <col min="13806" max="13806" width="6.28515625" style="15" customWidth="1"/>
    <col min="13807" max="13807" width="7.5703125" style="15" customWidth="1"/>
    <col min="13808" max="13808" width="9.140625" style="15" customWidth="1"/>
    <col min="13809" max="13809" width="42.28515625" style="15" customWidth="1"/>
    <col min="13810" max="13810" width="16.7109375" style="15" customWidth="1"/>
    <col min="13811" max="13811" width="17.7109375" style="15" bestFit="1" customWidth="1"/>
    <col min="13812" max="13812" width="16.85546875" style="15" bestFit="1" customWidth="1"/>
    <col min="13813" max="13813" width="15.42578125" style="15" customWidth="1"/>
    <col min="13814" max="13814" width="14.28515625" style="15" customWidth="1"/>
    <col min="13815" max="13833" width="0" style="15" hidden="1" customWidth="1"/>
    <col min="13834" max="13834" width="9.140625" style="15"/>
    <col min="13835" max="13835" width="13.28515625" style="15" customWidth="1"/>
    <col min="13836" max="14061" width="9.140625" style="15"/>
    <col min="14062" max="14062" width="6.28515625" style="15" customWidth="1"/>
    <col min="14063" max="14063" width="7.5703125" style="15" customWidth="1"/>
    <col min="14064" max="14064" width="9.140625" style="15" customWidth="1"/>
    <col min="14065" max="14065" width="42.28515625" style="15" customWidth="1"/>
    <col min="14066" max="14066" width="16.7109375" style="15" customWidth="1"/>
    <col min="14067" max="14067" width="17.7109375" style="15" bestFit="1" customWidth="1"/>
    <col min="14068" max="14068" width="16.85546875" style="15" bestFit="1" customWidth="1"/>
    <col min="14069" max="14069" width="15.42578125" style="15" customWidth="1"/>
    <col min="14070" max="14070" width="14.28515625" style="15" customWidth="1"/>
    <col min="14071" max="14089" width="0" style="15" hidden="1" customWidth="1"/>
    <col min="14090" max="14090" width="9.140625" style="15"/>
    <col min="14091" max="14091" width="13.28515625" style="15" customWidth="1"/>
    <col min="14092" max="14317" width="9.140625" style="15"/>
    <col min="14318" max="14318" width="6.28515625" style="15" customWidth="1"/>
    <col min="14319" max="14319" width="7.5703125" style="15" customWidth="1"/>
    <col min="14320" max="14320" width="9.140625" style="15" customWidth="1"/>
    <col min="14321" max="14321" width="42.28515625" style="15" customWidth="1"/>
    <col min="14322" max="14322" width="16.7109375" style="15" customWidth="1"/>
    <col min="14323" max="14323" width="17.7109375" style="15" bestFit="1" customWidth="1"/>
    <col min="14324" max="14324" width="16.85546875" style="15" bestFit="1" customWidth="1"/>
    <col min="14325" max="14325" width="15.42578125" style="15" customWidth="1"/>
    <col min="14326" max="14326" width="14.28515625" style="15" customWidth="1"/>
    <col min="14327" max="14345" width="0" style="15" hidden="1" customWidth="1"/>
    <col min="14346" max="14346" width="9.140625" style="15"/>
    <col min="14347" max="14347" width="13.28515625" style="15" customWidth="1"/>
    <col min="14348" max="14573" width="9.140625" style="15"/>
    <col min="14574" max="14574" width="6.28515625" style="15" customWidth="1"/>
    <col min="14575" max="14575" width="7.5703125" style="15" customWidth="1"/>
    <col min="14576" max="14576" width="9.140625" style="15" customWidth="1"/>
    <col min="14577" max="14577" width="42.28515625" style="15" customWidth="1"/>
    <col min="14578" max="14578" width="16.7109375" style="15" customWidth="1"/>
    <col min="14579" max="14579" width="17.7109375" style="15" bestFit="1" customWidth="1"/>
    <col min="14580" max="14580" width="16.85546875" style="15" bestFit="1" customWidth="1"/>
    <col min="14581" max="14581" width="15.42578125" style="15" customWidth="1"/>
    <col min="14582" max="14582" width="14.28515625" style="15" customWidth="1"/>
    <col min="14583" max="14601" width="0" style="15" hidden="1" customWidth="1"/>
    <col min="14602" max="14602" width="9.140625" style="15"/>
    <col min="14603" max="14603" width="13.28515625" style="15" customWidth="1"/>
    <col min="14604" max="14829" width="9.140625" style="15"/>
    <col min="14830" max="14830" width="6.28515625" style="15" customWidth="1"/>
    <col min="14831" max="14831" width="7.5703125" style="15" customWidth="1"/>
    <col min="14832" max="14832" width="9.140625" style="15" customWidth="1"/>
    <col min="14833" max="14833" width="42.28515625" style="15" customWidth="1"/>
    <col min="14834" max="14834" width="16.7109375" style="15" customWidth="1"/>
    <col min="14835" max="14835" width="17.7109375" style="15" bestFit="1" customWidth="1"/>
    <col min="14836" max="14836" width="16.85546875" style="15" bestFit="1" customWidth="1"/>
    <col min="14837" max="14837" width="15.42578125" style="15" customWidth="1"/>
    <col min="14838" max="14838" width="14.28515625" style="15" customWidth="1"/>
    <col min="14839" max="14857" width="0" style="15" hidden="1" customWidth="1"/>
    <col min="14858" max="14858" width="9.140625" style="15"/>
    <col min="14859" max="14859" width="13.28515625" style="15" customWidth="1"/>
    <col min="14860" max="15085" width="9.140625" style="15"/>
    <col min="15086" max="15086" width="6.28515625" style="15" customWidth="1"/>
    <col min="15087" max="15087" width="7.5703125" style="15" customWidth="1"/>
    <col min="15088" max="15088" width="9.140625" style="15" customWidth="1"/>
    <col min="15089" max="15089" width="42.28515625" style="15" customWidth="1"/>
    <col min="15090" max="15090" width="16.7109375" style="15" customWidth="1"/>
    <col min="15091" max="15091" width="17.7109375" style="15" bestFit="1" customWidth="1"/>
    <col min="15092" max="15092" width="16.85546875" style="15" bestFit="1" customWidth="1"/>
    <col min="15093" max="15093" width="15.42578125" style="15" customWidth="1"/>
    <col min="15094" max="15094" width="14.28515625" style="15" customWidth="1"/>
    <col min="15095" max="15113" width="0" style="15" hidden="1" customWidth="1"/>
    <col min="15114" max="15114" width="9.140625" style="15"/>
    <col min="15115" max="15115" width="13.28515625" style="15" customWidth="1"/>
    <col min="15116" max="15341" width="9.140625" style="15"/>
    <col min="15342" max="15342" width="6.28515625" style="15" customWidth="1"/>
    <col min="15343" max="15343" width="7.5703125" style="15" customWidth="1"/>
    <col min="15344" max="15344" width="9.140625" style="15" customWidth="1"/>
    <col min="15345" max="15345" width="42.28515625" style="15" customWidth="1"/>
    <col min="15346" max="15346" width="16.7109375" style="15" customWidth="1"/>
    <col min="15347" max="15347" width="17.7109375" style="15" bestFit="1" customWidth="1"/>
    <col min="15348" max="15348" width="16.85546875" style="15" bestFit="1" customWidth="1"/>
    <col min="15349" max="15349" width="15.42578125" style="15" customWidth="1"/>
    <col min="15350" max="15350" width="14.28515625" style="15" customWidth="1"/>
    <col min="15351" max="15369" width="0" style="15" hidden="1" customWidth="1"/>
    <col min="15370" max="15370" width="9.140625" style="15"/>
    <col min="15371" max="15371" width="13.28515625" style="15" customWidth="1"/>
    <col min="15372" max="15597" width="9.140625" style="15"/>
    <col min="15598" max="15598" width="6.28515625" style="15" customWidth="1"/>
    <col min="15599" max="15599" width="7.5703125" style="15" customWidth="1"/>
    <col min="15600" max="15600" width="9.140625" style="15" customWidth="1"/>
    <col min="15601" max="15601" width="42.28515625" style="15" customWidth="1"/>
    <col min="15602" max="15602" width="16.7109375" style="15" customWidth="1"/>
    <col min="15603" max="15603" width="17.7109375" style="15" bestFit="1" customWidth="1"/>
    <col min="15604" max="15604" width="16.85546875" style="15" bestFit="1" customWidth="1"/>
    <col min="15605" max="15605" width="15.42578125" style="15" customWidth="1"/>
    <col min="15606" max="15606" width="14.28515625" style="15" customWidth="1"/>
    <col min="15607" max="15625" width="0" style="15" hidden="1" customWidth="1"/>
    <col min="15626" max="15626" width="9.140625" style="15"/>
    <col min="15627" max="15627" width="13.28515625" style="15" customWidth="1"/>
    <col min="15628" max="15853" width="9.140625" style="15"/>
    <col min="15854" max="15854" width="6.28515625" style="15" customWidth="1"/>
    <col min="15855" max="15855" width="7.5703125" style="15" customWidth="1"/>
    <col min="15856" max="15856" width="9.140625" style="15" customWidth="1"/>
    <col min="15857" max="15857" width="42.28515625" style="15" customWidth="1"/>
    <col min="15858" max="15858" width="16.7109375" style="15" customWidth="1"/>
    <col min="15859" max="15859" width="17.7109375" style="15" bestFit="1" customWidth="1"/>
    <col min="15860" max="15860" width="16.85546875" style="15" bestFit="1" customWidth="1"/>
    <col min="15861" max="15861" width="15.42578125" style="15" customWidth="1"/>
    <col min="15862" max="15862" width="14.28515625" style="15" customWidth="1"/>
    <col min="15863" max="15881" width="0" style="15" hidden="1" customWidth="1"/>
    <col min="15882" max="15882" width="9.140625" style="15"/>
    <col min="15883" max="15883" width="13.28515625" style="15" customWidth="1"/>
    <col min="15884" max="16109" width="9.140625" style="15"/>
    <col min="16110" max="16110" width="6.28515625" style="15" customWidth="1"/>
    <col min="16111" max="16111" width="7.5703125" style="15" customWidth="1"/>
    <col min="16112" max="16112" width="9.140625" style="15" customWidth="1"/>
    <col min="16113" max="16113" width="42.28515625" style="15" customWidth="1"/>
    <col min="16114" max="16114" width="16.7109375" style="15" customWidth="1"/>
    <col min="16115" max="16115" width="17.7109375" style="15" bestFit="1" customWidth="1"/>
    <col min="16116" max="16116" width="16.85546875" style="15" bestFit="1" customWidth="1"/>
    <col min="16117" max="16117" width="15.42578125" style="15" customWidth="1"/>
    <col min="16118" max="16118" width="14.28515625" style="15" customWidth="1"/>
    <col min="16119" max="16137" width="0" style="15" hidden="1" customWidth="1"/>
    <col min="16138" max="16138" width="9.140625" style="15"/>
    <col min="16139" max="16139" width="13.28515625" style="15" customWidth="1"/>
    <col min="16140" max="16384" width="9.140625" style="15"/>
  </cols>
  <sheetData>
    <row r="1" spans="1:10" ht="14.25" x14ac:dyDescent="0.25">
      <c r="F1" s="195" t="s">
        <v>49</v>
      </c>
      <c r="G1" s="195"/>
      <c r="H1" s="195"/>
      <c r="I1" s="195"/>
      <c r="J1" s="164"/>
    </row>
    <row r="2" spans="1:10" ht="14.25" x14ac:dyDescent="0.25">
      <c r="F2" s="195" t="s">
        <v>66</v>
      </c>
      <c r="G2" s="195"/>
      <c r="H2" s="195"/>
      <c r="I2" s="195"/>
      <c r="J2" s="164"/>
    </row>
    <row r="3" spans="1:10" ht="14.25" x14ac:dyDescent="0.25">
      <c r="F3" s="195" t="s">
        <v>50</v>
      </c>
      <c r="G3" s="195"/>
      <c r="H3" s="195"/>
      <c r="I3" s="195"/>
      <c r="J3" s="164"/>
    </row>
    <row r="4" spans="1:10" ht="49.5" customHeight="1" x14ac:dyDescent="0.25">
      <c r="E4" s="295" t="s">
        <v>180</v>
      </c>
      <c r="F4" s="295"/>
      <c r="G4" s="295"/>
      <c r="H4" s="295"/>
      <c r="I4" s="295"/>
      <c r="J4" s="164"/>
    </row>
    <row r="5" spans="1:10" x14ac:dyDescent="0.25">
      <c r="I5" s="127"/>
      <c r="J5" s="127" t="s">
        <v>52</v>
      </c>
    </row>
    <row r="6" spans="1:10" s="138" customFormat="1" ht="14.25" x14ac:dyDescent="0.25">
      <c r="A6" s="135"/>
      <c r="B6" s="135"/>
      <c r="C6" s="135"/>
      <c r="D6" s="136"/>
      <c r="E6" s="137"/>
      <c r="F6" s="17"/>
      <c r="G6" s="17"/>
      <c r="H6" s="17"/>
      <c r="I6" s="17"/>
      <c r="J6" s="17"/>
    </row>
    <row r="7" spans="1:10" s="138" customFormat="1" ht="30.75" customHeight="1" x14ac:dyDescent="0.25">
      <c r="A7" s="196" t="s">
        <v>53</v>
      </c>
      <c r="B7" s="197"/>
      <c r="C7" s="198"/>
      <c r="D7" s="205" t="s">
        <v>54</v>
      </c>
      <c r="E7" s="208" t="s">
        <v>55</v>
      </c>
      <c r="F7" s="212" t="s">
        <v>6</v>
      </c>
      <c r="G7" s="212"/>
      <c r="H7" s="212"/>
      <c r="I7" s="212"/>
      <c r="J7" s="212"/>
    </row>
    <row r="8" spans="1:10" s="139" customFormat="1" ht="14.25" x14ac:dyDescent="0.25">
      <c r="A8" s="199"/>
      <c r="B8" s="200"/>
      <c r="C8" s="201"/>
      <c r="D8" s="206"/>
      <c r="E8" s="209"/>
      <c r="F8" s="211" t="s">
        <v>69</v>
      </c>
      <c r="G8" s="211" t="s">
        <v>8</v>
      </c>
      <c r="H8" s="211"/>
      <c r="I8" s="211"/>
      <c r="J8" s="211"/>
    </row>
    <row r="9" spans="1:10" s="139" customFormat="1" x14ac:dyDescent="0.25">
      <c r="A9" s="202"/>
      <c r="B9" s="203"/>
      <c r="C9" s="204"/>
      <c r="D9" s="206"/>
      <c r="E9" s="209"/>
      <c r="F9" s="211"/>
      <c r="G9" s="211" t="s">
        <v>70</v>
      </c>
      <c r="H9" s="211" t="s">
        <v>71</v>
      </c>
      <c r="I9" s="211" t="s">
        <v>72</v>
      </c>
      <c r="J9" s="213" t="s">
        <v>82</v>
      </c>
    </row>
    <row r="10" spans="1:10" s="139" customFormat="1" ht="93.75" customHeight="1" x14ac:dyDescent="0.25">
      <c r="A10" s="140" t="s">
        <v>56</v>
      </c>
      <c r="B10" s="140" t="s">
        <v>57</v>
      </c>
      <c r="C10" s="140" t="s">
        <v>58</v>
      </c>
      <c r="D10" s="207"/>
      <c r="E10" s="210"/>
      <c r="F10" s="211"/>
      <c r="G10" s="211"/>
      <c r="H10" s="211"/>
      <c r="I10" s="211"/>
      <c r="J10" s="213"/>
    </row>
    <row r="11" spans="1:10" s="144" customFormat="1" ht="16.5" x14ac:dyDescent="0.25">
      <c r="A11" s="141"/>
      <c r="B11" s="141"/>
      <c r="C11" s="141"/>
      <c r="D11" s="142"/>
      <c r="E11" s="143" t="s">
        <v>59</v>
      </c>
      <c r="F11" s="18">
        <f t="shared" ref="F11:G11" si="0">SUM(F12)</f>
        <v>1.3096723705530167E-10</v>
      </c>
      <c r="G11" s="18">
        <f t="shared" si="0"/>
        <v>0</v>
      </c>
      <c r="H11" s="18">
        <f>SUM(H12)</f>
        <v>-11769.999999999869</v>
      </c>
      <c r="I11" s="18">
        <f t="shared" ref="I11" si="1">SUM(I12)</f>
        <v>11770</v>
      </c>
      <c r="J11" s="18"/>
    </row>
    <row r="12" spans="1:10" s="148" customFormat="1" ht="66" x14ac:dyDescent="0.25">
      <c r="A12" s="145"/>
      <c r="B12" s="145"/>
      <c r="C12" s="145"/>
      <c r="D12" s="146"/>
      <c r="E12" s="147" t="s">
        <v>9</v>
      </c>
      <c r="F12" s="18">
        <f>SUM(F14+F73)</f>
        <v>1.3096723705530167E-10</v>
      </c>
      <c r="G12" s="18">
        <f t="shared" ref="G12:J12" si="2">SUM(G14+G73)</f>
        <v>0</v>
      </c>
      <c r="H12" s="18">
        <f t="shared" si="2"/>
        <v>-11769.999999999869</v>
      </c>
      <c r="I12" s="18">
        <f t="shared" si="2"/>
        <v>11770</v>
      </c>
      <c r="J12" s="18">
        <f t="shared" si="2"/>
        <v>0</v>
      </c>
    </row>
    <row r="13" spans="1:10" s="148" customFormat="1" ht="16.5" x14ac:dyDescent="0.25">
      <c r="A13" s="145"/>
      <c r="B13" s="145"/>
      <c r="C13" s="145"/>
      <c r="D13" s="146"/>
      <c r="E13" s="149" t="s">
        <v>60</v>
      </c>
      <c r="F13" s="18"/>
      <c r="G13" s="19"/>
      <c r="H13" s="19"/>
      <c r="I13" s="19"/>
      <c r="J13" s="150"/>
    </row>
    <row r="14" spans="1:10" s="153" customFormat="1" ht="49.5" x14ac:dyDescent="0.25">
      <c r="A14" s="145" t="s">
        <v>10</v>
      </c>
      <c r="B14" s="145" t="s">
        <v>11</v>
      </c>
      <c r="C14" s="145" t="s">
        <v>12</v>
      </c>
      <c r="D14" s="151" t="s">
        <v>12</v>
      </c>
      <c r="E14" s="152" t="s">
        <v>47</v>
      </c>
      <c r="F14" s="20">
        <f t="shared" ref="F14:H14" si="3">SUM(F16+F71)</f>
        <v>-2752.7999999998719</v>
      </c>
      <c r="G14" s="20">
        <f t="shared" si="3"/>
        <v>0</v>
      </c>
      <c r="H14" s="20">
        <f t="shared" si="3"/>
        <v>-14022.799999999872</v>
      </c>
      <c r="I14" s="20">
        <f>SUM(I16+I71)</f>
        <v>11270</v>
      </c>
      <c r="J14" s="20">
        <f t="shared" ref="J14" si="4">SUM(J16+J71)</f>
        <v>0</v>
      </c>
    </row>
    <row r="15" spans="1:10" s="148" customFormat="1" ht="16.5" x14ac:dyDescent="0.25">
      <c r="A15" s="145"/>
      <c r="B15" s="145"/>
      <c r="C15" s="145"/>
      <c r="D15" s="146"/>
      <c r="E15" s="149" t="s">
        <v>60</v>
      </c>
      <c r="F15" s="18"/>
      <c r="G15" s="19"/>
      <c r="H15" s="19"/>
      <c r="I15" s="19"/>
      <c r="J15" s="150"/>
    </row>
    <row r="16" spans="1:10" s="148" customFormat="1" ht="33" x14ac:dyDescent="0.25">
      <c r="A16" s="145"/>
      <c r="B16" s="145"/>
      <c r="C16" s="145"/>
      <c r="D16" s="146"/>
      <c r="E16" s="143" t="s">
        <v>80</v>
      </c>
      <c r="F16" s="18">
        <f t="shared" ref="F16:H16" si="5">SUM(F17+F41+F57)</f>
        <v>-10752.799999999872</v>
      </c>
      <c r="G16" s="18">
        <f t="shared" si="5"/>
        <v>0</v>
      </c>
      <c r="H16" s="18">
        <f t="shared" si="5"/>
        <v>-14022.799999999872</v>
      </c>
      <c r="I16" s="18">
        <f>SUM(I17+I41+I57)</f>
        <v>3270</v>
      </c>
      <c r="J16" s="18">
        <f t="shared" ref="J16" si="6">SUM(J17+J41+J57)</f>
        <v>0</v>
      </c>
    </row>
    <row r="17" spans="1:10" s="148" customFormat="1" ht="33" x14ac:dyDescent="0.25">
      <c r="A17" s="145"/>
      <c r="B17" s="145"/>
      <c r="C17" s="145"/>
      <c r="D17" s="146"/>
      <c r="E17" s="154" t="s">
        <v>79</v>
      </c>
      <c r="F17" s="20">
        <f t="shared" ref="F17:J17" si="7">SUM(F19+F21+F28+F33+F35+F38)</f>
        <v>108097.10000000012</v>
      </c>
      <c r="G17" s="20">
        <f t="shared" si="7"/>
        <v>0</v>
      </c>
      <c r="H17" s="20">
        <f t="shared" si="7"/>
        <v>107112.10000000012</v>
      </c>
      <c r="I17" s="20">
        <f t="shared" si="7"/>
        <v>985</v>
      </c>
      <c r="J17" s="20">
        <f t="shared" si="7"/>
        <v>0</v>
      </c>
    </row>
    <row r="18" spans="1:10" s="148" customFormat="1" ht="16.5" x14ac:dyDescent="0.25">
      <c r="A18" s="145"/>
      <c r="B18" s="145"/>
      <c r="C18" s="145"/>
      <c r="D18" s="146"/>
      <c r="E18" s="149" t="s">
        <v>60</v>
      </c>
      <c r="F18" s="20"/>
      <c r="G18" s="20"/>
      <c r="H18" s="20"/>
      <c r="I18" s="20"/>
      <c r="J18" s="150"/>
    </row>
    <row r="19" spans="1:10" s="148" customFormat="1" ht="33" x14ac:dyDescent="0.25">
      <c r="A19" s="145"/>
      <c r="B19" s="145"/>
      <c r="C19" s="145"/>
      <c r="D19" s="146"/>
      <c r="E19" s="9" t="s">
        <v>160</v>
      </c>
      <c r="F19" s="20">
        <f>SUM(F20)</f>
        <v>30780</v>
      </c>
      <c r="G19" s="20">
        <f t="shared" ref="G19:J19" si="8">SUM(G20)</f>
        <v>0</v>
      </c>
      <c r="H19" s="20">
        <f t="shared" si="8"/>
        <v>30480</v>
      </c>
      <c r="I19" s="20">
        <f t="shared" si="8"/>
        <v>300</v>
      </c>
      <c r="J19" s="20">
        <f t="shared" si="8"/>
        <v>0</v>
      </c>
    </row>
    <row r="20" spans="1:10" s="148" customFormat="1" ht="82.5" x14ac:dyDescent="0.25">
      <c r="A20" s="145"/>
      <c r="B20" s="145"/>
      <c r="C20" s="145"/>
      <c r="D20" s="146"/>
      <c r="E20" s="125" t="s">
        <v>161</v>
      </c>
      <c r="F20" s="12">
        <f>SUM(G20:J20)</f>
        <v>30780</v>
      </c>
      <c r="G20" s="12"/>
      <c r="H20" s="12">
        <v>30480</v>
      </c>
      <c r="I20" s="12">
        <v>300</v>
      </c>
      <c r="J20" s="155"/>
    </row>
    <row r="21" spans="1:10" s="148" customFormat="1" ht="33" x14ac:dyDescent="0.25">
      <c r="A21" s="145"/>
      <c r="B21" s="145"/>
      <c r="C21" s="145"/>
      <c r="D21" s="145"/>
      <c r="E21" s="9" t="s">
        <v>16</v>
      </c>
      <c r="F21" s="10">
        <f>SUM(F22:F27)</f>
        <v>-29565.300000000003</v>
      </c>
      <c r="G21" s="10">
        <f t="shared" ref="G21:I21" si="9">SUM(G22:G27)</f>
        <v>0</v>
      </c>
      <c r="H21" s="10">
        <f>SUM(H22:H27)</f>
        <v>-29565.300000000003</v>
      </c>
      <c r="I21" s="10">
        <f t="shared" si="9"/>
        <v>0</v>
      </c>
      <c r="J21" s="150"/>
    </row>
    <row r="22" spans="1:10" s="157" customFormat="1" ht="33" x14ac:dyDescent="0.25">
      <c r="A22" s="151"/>
      <c r="B22" s="151"/>
      <c r="C22" s="151"/>
      <c r="D22" s="151"/>
      <c r="E22" s="125" t="s">
        <v>17</v>
      </c>
      <c r="F22" s="12">
        <f>SUM(G22:J22)</f>
        <v>-24522.7</v>
      </c>
      <c r="G22" s="12"/>
      <c r="H22" s="12">
        <v>-24522.7</v>
      </c>
      <c r="I22" s="12"/>
      <c r="J22" s="156"/>
    </row>
    <row r="23" spans="1:10" s="157" customFormat="1" ht="33" x14ac:dyDescent="0.25">
      <c r="A23" s="151"/>
      <c r="B23" s="151"/>
      <c r="C23" s="151"/>
      <c r="D23" s="151"/>
      <c r="E23" s="125" t="s">
        <v>18</v>
      </c>
      <c r="F23" s="12">
        <f t="shared" ref="F23:F27" si="10">SUM(G23:J23)</f>
        <v>-1353.2</v>
      </c>
      <c r="G23" s="12"/>
      <c r="H23" s="12">
        <v>-1353.2</v>
      </c>
      <c r="I23" s="12"/>
      <c r="J23" s="156"/>
    </row>
    <row r="24" spans="1:10" s="157" customFormat="1" ht="33" x14ac:dyDescent="0.25">
      <c r="A24" s="151"/>
      <c r="B24" s="151"/>
      <c r="C24" s="151"/>
      <c r="D24" s="151"/>
      <c r="E24" s="125" t="s">
        <v>19</v>
      </c>
      <c r="F24" s="12">
        <f t="shared" si="10"/>
        <v>-2266.8000000000002</v>
      </c>
      <c r="G24" s="12"/>
      <c r="H24" s="12">
        <v>-2266.8000000000002</v>
      </c>
      <c r="I24" s="12"/>
      <c r="J24" s="156"/>
    </row>
    <row r="25" spans="1:10" s="148" customFormat="1" ht="33" x14ac:dyDescent="0.25">
      <c r="A25" s="145"/>
      <c r="B25" s="145"/>
      <c r="C25" s="145"/>
      <c r="D25" s="145"/>
      <c r="E25" s="7" t="s">
        <v>73</v>
      </c>
      <c r="F25" s="12">
        <f t="shared" si="10"/>
        <v>-29.3</v>
      </c>
      <c r="G25" s="10"/>
      <c r="H25" s="5">
        <v>-29.3</v>
      </c>
      <c r="I25" s="5"/>
      <c r="J25" s="150"/>
    </row>
    <row r="26" spans="1:10" s="148" customFormat="1" ht="33" x14ac:dyDescent="0.25">
      <c r="A26" s="145"/>
      <c r="B26" s="145"/>
      <c r="C26" s="145"/>
      <c r="D26" s="145"/>
      <c r="E26" s="7" t="s">
        <v>20</v>
      </c>
      <c r="F26" s="12">
        <f t="shared" si="10"/>
        <v>-759.4</v>
      </c>
      <c r="G26" s="10"/>
      <c r="H26" s="5">
        <v>-759.4</v>
      </c>
      <c r="I26" s="5"/>
      <c r="J26" s="150"/>
    </row>
    <row r="27" spans="1:10" s="157" customFormat="1" ht="49.5" x14ac:dyDescent="0.25">
      <c r="A27" s="151"/>
      <c r="B27" s="151"/>
      <c r="C27" s="151"/>
      <c r="D27" s="151"/>
      <c r="E27" s="158" t="s">
        <v>21</v>
      </c>
      <c r="F27" s="12">
        <f t="shared" si="10"/>
        <v>-633.9</v>
      </c>
      <c r="G27" s="12"/>
      <c r="H27" s="12">
        <v>-633.9</v>
      </c>
      <c r="I27" s="12"/>
      <c r="J27" s="156"/>
    </row>
    <row r="28" spans="1:10" s="148" customFormat="1" ht="33" x14ac:dyDescent="0.25">
      <c r="A28" s="145"/>
      <c r="B28" s="145"/>
      <c r="C28" s="145"/>
      <c r="D28" s="145"/>
      <c r="E28" s="9" t="s">
        <v>22</v>
      </c>
      <c r="F28" s="10">
        <f>SUM(F29:F32)</f>
        <v>-258727.59999999998</v>
      </c>
      <c r="G28" s="10">
        <f t="shared" ref="G28:J28" si="11">SUM(G29:G32)</f>
        <v>0</v>
      </c>
      <c r="H28" s="10">
        <f>SUM(H29:H32)</f>
        <v>-259077.59999999998</v>
      </c>
      <c r="I28" s="10">
        <f t="shared" si="11"/>
        <v>350</v>
      </c>
      <c r="J28" s="10">
        <f t="shared" si="11"/>
        <v>0</v>
      </c>
    </row>
    <row r="29" spans="1:10" s="157" customFormat="1" ht="33" x14ac:dyDescent="0.25">
      <c r="A29" s="151"/>
      <c r="B29" s="151"/>
      <c r="C29" s="151"/>
      <c r="D29" s="151"/>
      <c r="E29" s="7" t="s">
        <v>74</v>
      </c>
      <c r="F29" s="12">
        <f>SUM(G29:J29)</f>
        <v>-290957.8</v>
      </c>
      <c r="G29" s="12"/>
      <c r="H29" s="12">
        <v>-290957.8</v>
      </c>
      <c r="I29" s="12"/>
      <c r="J29" s="156"/>
    </row>
    <row r="30" spans="1:10" s="157" customFormat="1" ht="49.5" x14ac:dyDescent="0.25">
      <c r="A30" s="151"/>
      <c r="B30" s="151"/>
      <c r="C30" s="151"/>
      <c r="D30" s="151"/>
      <c r="E30" s="7" t="s">
        <v>76</v>
      </c>
      <c r="F30" s="12">
        <f t="shared" ref="F30:F32" si="12">SUM(G30:J30)</f>
        <v>-3679.8</v>
      </c>
      <c r="G30" s="12"/>
      <c r="H30" s="12">
        <v>-3679.8</v>
      </c>
      <c r="I30" s="12"/>
      <c r="J30" s="156"/>
    </row>
    <row r="31" spans="1:10" s="157" customFormat="1" ht="99" x14ac:dyDescent="0.25">
      <c r="A31" s="151"/>
      <c r="B31" s="151"/>
      <c r="C31" s="151"/>
      <c r="D31" s="151"/>
      <c r="E31" s="7" t="s">
        <v>163</v>
      </c>
      <c r="F31" s="12">
        <f t="shared" si="12"/>
        <v>20520</v>
      </c>
      <c r="G31" s="12"/>
      <c r="H31" s="12">
        <v>20320</v>
      </c>
      <c r="I31" s="12">
        <v>200</v>
      </c>
      <c r="J31" s="156"/>
    </row>
    <row r="32" spans="1:10" s="157" customFormat="1" ht="99" x14ac:dyDescent="0.25">
      <c r="A32" s="151"/>
      <c r="B32" s="151"/>
      <c r="C32" s="151"/>
      <c r="D32" s="151"/>
      <c r="E32" s="7" t="s">
        <v>164</v>
      </c>
      <c r="F32" s="12">
        <f t="shared" si="12"/>
        <v>15390</v>
      </c>
      <c r="G32" s="12"/>
      <c r="H32" s="12">
        <v>15240</v>
      </c>
      <c r="I32" s="12">
        <v>150</v>
      </c>
      <c r="J32" s="156"/>
    </row>
    <row r="33" spans="1:10" s="148" customFormat="1" ht="33" x14ac:dyDescent="0.25">
      <c r="A33" s="145"/>
      <c r="B33" s="145"/>
      <c r="C33" s="145"/>
      <c r="D33" s="145"/>
      <c r="E33" s="9" t="s">
        <v>23</v>
      </c>
      <c r="F33" s="10">
        <f>F34</f>
        <v>-293.89999999999998</v>
      </c>
      <c r="G33" s="10">
        <f>G34</f>
        <v>0</v>
      </c>
      <c r="H33" s="10">
        <f>H34</f>
        <v>-293.89999999999998</v>
      </c>
      <c r="I33" s="10"/>
      <c r="J33" s="150"/>
    </row>
    <row r="34" spans="1:10" s="157" customFormat="1" ht="16.5" x14ac:dyDescent="0.25">
      <c r="A34" s="151"/>
      <c r="B34" s="151"/>
      <c r="C34" s="151"/>
      <c r="D34" s="151"/>
      <c r="E34" s="125" t="s">
        <v>24</v>
      </c>
      <c r="F34" s="12">
        <f>SUM(G34:J34)</f>
        <v>-293.89999999999998</v>
      </c>
      <c r="G34" s="12"/>
      <c r="H34" s="12">
        <v>-293.89999999999998</v>
      </c>
      <c r="I34" s="12"/>
      <c r="J34" s="156"/>
    </row>
    <row r="35" spans="1:10" s="148" customFormat="1" ht="33" x14ac:dyDescent="0.25">
      <c r="A35" s="145"/>
      <c r="B35" s="145"/>
      <c r="C35" s="145"/>
      <c r="D35" s="145"/>
      <c r="E35" s="9" t="s">
        <v>25</v>
      </c>
      <c r="F35" s="10">
        <f>SUM(F36:F37)</f>
        <v>518426.20000000007</v>
      </c>
      <c r="G35" s="10">
        <f t="shared" ref="G35:J35" si="13">SUM(G36:G37)</f>
        <v>0</v>
      </c>
      <c r="H35" s="10">
        <f>SUM(H36:H37)</f>
        <v>518426.20000000007</v>
      </c>
      <c r="I35" s="10">
        <f t="shared" si="13"/>
        <v>0</v>
      </c>
      <c r="J35" s="10">
        <f t="shared" si="13"/>
        <v>0</v>
      </c>
    </row>
    <row r="36" spans="1:10" s="157" customFormat="1" ht="33" x14ac:dyDescent="0.25">
      <c r="A36" s="151"/>
      <c r="B36" s="151"/>
      <c r="C36" s="151"/>
      <c r="D36" s="151"/>
      <c r="E36" s="11" t="s">
        <v>77</v>
      </c>
      <c r="F36" s="12">
        <f>SUM(G36:I36)</f>
        <v>-551.1</v>
      </c>
      <c r="G36" s="12"/>
      <c r="H36" s="12">
        <v>-551.1</v>
      </c>
      <c r="I36" s="12"/>
      <c r="J36" s="156"/>
    </row>
    <row r="37" spans="1:10" s="157" customFormat="1" ht="49.5" x14ac:dyDescent="0.25">
      <c r="A37" s="151"/>
      <c r="B37" s="151"/>
      <c r="C37" s="151"/>
      <c r="D37" s="151"/>
      <c r="E37" s="11" t="s">
        <v>162</v>
      </c>
      <c r="F37" s="12">
        <f>SUM(G37:I37)</f>
        <v>518977.30000000005</v>
      </c>
      <c r="G37" s="12"/>
      <c r="H37" s="12">
        <f>519019.4-42.1</f>
        <v>518977.30000000005</v>
      </c>
      <c r="I37" s="12"/>
      <c r="J37" s="156"/>
    </row>
    <row r="38" spans="1:10" s="148" customFormat="1" ht="33" x14ac:dyDescent="0.25">
      <c r="A38" s="145"/>
      <c r="B38" s="145"/>
      <c r="C38" s="145"/>
      <c r="D38" s="145"/>
      <c r="E38" s="9" t="s">
        <v>61</v>
      </c>
      <c r="F38" s="10">
        <f>SUM(F39:F40)</f>
        <v>-152522.29999999999</v>
      </c>
      <c r="G38" s="10">
        <f t="shared" ref="G38:I38" si="14">SUM(G39:G40)</f>
        <v>0</v>
      </c>
      <c r="H38" s="10">
        <f>SUM(H39:H40)</f>
        <v>-152857.29999999999</v>
      </c>
      <c r="I38" s="10">
        <f t="shared" si="14"/>
        <v>335</v>
      </c>
      <c r="J38" s="10">
        <f t="shared" ref="J38" si="15">SUM(K38:N38)</f>
        <v>0</v>
      </c>
    </row>
    <row r="39" spans="1:10" s="157" customFormat="1" ht="33" x14ac:dyDescent="0.25">
      <c r="A39" s="151"/>
      <c r="B39" s="151"/>
      <c r="C39" s="151"/>
      <c r="D39" s="151"/>
      <c r="E39" s="125" t="s">
        <v>26</v>
      </c>
      <c r="F39" s="12">
        <f>SUM(G39:I39)</f>
        <v>-186893.3</v>
      </c>
      <c r="G39" s="12"/>
      <c r="H39" s="12">
        <f>430188.8-617082.1</f>
        <v>-186893.3</v>
      </c>
      <c r="I39" s="12"/>
      <c r="J39" s="156"/>
    </row>
    <row r="40" spans="1:10" s="157" customFormat="1" ht="66" x14ac:dyDescent="0.25">
      <c r="A40" s="151"/>
      <c r="B40" s="151"/>
      <c r="C40" s="151"/>
      <c r="D40" s="151"/>
      <c r="E40" s="125" t="s">
        <v>166</v>
      </c>
      <c r="F40" s="12">
        <f>SUM(G40:I40)</f>
        <v>34371</v>
      </c>
      <c r="G40" s="12"/>
      <c r="H40" s="12">
        <v>34036</v>
      </c>
      <c r="I40" s="12">
        <v>335</v>
      </c>
      <c r="J40" s="156"/>
    </row>
    <row r="41" spans="1:10" s="153" customFormat="1" ht="33" x14ac:dyDescent="0.25">
      <c r="A41" s="159"/>
      <c r="B41" s="159"/>
      <c r="C41" s="159"/>
      <c r="D41" s="160"/>
      <c r="E41" s="154" t="s">
        <v>83</v>
      </c>
      <c r="F41" s="20">
        <f>SUM(F43+F45+F47+F49+F51+F53+F55)</f>
        <v>168431.7</v>
      </c>
      <c r="G41" s="20">
        <f t="shared" ref="G41:J41" si="16">SUM(G43+G45+G47+G49+G51+G53+G55)</f>
        <v>0</v>
      </c>
      <c r="H41" s="20">
        <f>SUM(H43+H45+H47+H49+H51+H53+H55)</f>
        <v>166146.70000000001</v>
      </c>
      <c r="I41" s="20">
        <f t="shared" si="16"/>
        <v>2285</v>
      </c>
      <c r="J41" s="20">
        <f t="shared" si="16"/>
        <v>0</v>
      </c>
    </row>
    <row r="42" spans="1:10" s="148" customFormat="1" ht="16.5" x14ac:dyDescent="0.25">
      <c r="A42" s="145"/>
      <c r="B42" s="145"/>
      <c r="C42" s="145"/>
      <c r="D42" s="146"/>
      <c r="E42" s="149" t="s">
        <v>60</v>
      </c>
      <c r="F42" s="21"/>
      <c r="G42" s="21"/>
      <c r="H42" s="21"/>
      <c r="I42" s="21"/>
      <c r="J42" s="150"/>
    </row>
    <row r="43" spans="1:10" s="148" customFormat="1" ht="16.5" x14ac:dyDescent="0.25">
      <c r="A43" s="145"/>
      <c r="B43" s="145"/>
      <c r="C43" s="145"/>
      <c r="D43" s="146"/>
      <c r="E43" s="13" t="s">
        <v>173</v>
      </c>
      <c r="F43" s="20">
        <f>SUM(F44)</f>
        <v>194940</v>
      </c>
      <c r="G43" s="20">
        <f t="shared" ref="G43:I43" si="17">SUM(G44)</f>
        <v>0</v>
      </c>
      <c r="H43" s="20">
        <f t="shared" si="17"/>
        <v>193040</v>
      </c>
      <c r="I43" s="20">
        <f t="shared" si="17"/>
        <v>1900</v>
      </c>
      <c r="J43" s="150"/>
    </row>
    <row r="44" spans="1:10" s="148" customFormat="1" ht="33" x14ac:dyDescent="0.25">
      <c r="A44" s="145"/>
      <c r="B44" s="145"/>
      <c r="C44" s="145"/>
      <c r="D44" s="146"/>
      <c r="E44" s="7" t="s">
        <v>174</v>
      </c>
      <c r="F44" s="12">
        <f>SUM(G44:J44)</f>
        <v>194940</v>
      </c>
      <c r="G44" s="12"/>
      <c r="H44" s="12">
        <v>193040</v>
      </c>
      <c r="I44" s="12">
        <v>1900</v>
      </c>
      <c r="J44" s="150"/>
    </row>
    <row r="45" spans="1:10" s="148" customFormat="1" ht="33" x14ac:dyDescent="0.25">
      <c r="A45" s="145"/>
      <c r="B45" s="145"/>
      <c r="C45" s="145"/>
      <c r="D45" s="146"/>
      <c r="E45" s="13" t="s">
        <v>27</v>
      </c>
      <c r="F45" s="20">
        <f>SUM(F46)</f>
        <v>6669</v>
      </c>
      <c r="G45" s="20">
        <f t="shared" ref="G45:I45" si="18">SUM(G46)</f>
        <v>0</v>
      </c>
      <c r="H45" s="20">
        <f t="shared" si="18"/>
        <v>6604</v>
      </c>
      <c r="I45" s="20">
        <f t="shared" si="18"/>
        <v>65</v>
      </c>
      <c r="J45" s="150"/>
    </row>
    <row r="46" spans="1:10" s="148" customFormat="1" ht="33" x14ac:dyDescent="0.25">
      <c r="A46" s="145"/>
      <c r="B46" s="145"/>
      <c r="C46" s="145"/>
      <c r="D46" s="146"/>
      <c r="E46" s="7" t="s">
        <v>175</v>
      </c>
      <c r="F46" s="12">
        <f>SUM(G46:J46)</f>
        <v>6669</v>
      </c>
      <c r="G46" s="12"/>
      <c r="H46" s="12">
        <v>6604</v>
      </c>
      <c r="I46" s="12">
        <v>65</v>
      </c>
      <c r="J46" s="150"/>
    </row>
    <row r="47" spans="1:10" s="148" customFormat="1" ht="16.5" x14ac:dyDescent="0.25">
      <c r="A47" s="145"/>
      <c r="B47" s="145"/>
      <c r="C47" s="145"/>
      <c r="D47" s="145"/>
      <c r="E47" s="9" t="s">
        <v>28</v>
      </c>
      <c r="F47" s="10">
        <f>F48</f>
        <v>-60959.3</v>
      </c>
      <c r="G47" s="10">
        <f>G48</f>
        <v>0</v>
      </c>
      <c r="H47" s="10">
        <f>H48</f>
        <v>-60959.3</v>
      </c>
      <c r="I47" s="10"/>
      <c r="J47" s="150"/>
    </row>
    <row r="48" spans="1:10" s="157" customFormat="1" ht="33" x14ac:dyDescent="0.25">
      <c r="A48" s="151"/>
      <c r="B48" s="151"/>
      <c r="C48" s="151"/>
      <c r="D48" s="151"/>
      <c r="E48" s="124" t="s">
        <v>29</v>
      </c>
      <c r="F48" s="12">
        <f>SUM(G48:J48)</f>
        <v>-60959.3</v>
      </c>
      <c r="G48" s="12"/>
      <c r="H48" s="12">
        <v>-60959.3</v>
      </c>
      <c r="I48" s="12"/>
      <c r="J48" s="156"/>
    </row>
    <row r="49" spans="1:10" s="148" customFormat="1" ht="33" x14ac:dyDescent="0.25">
      <c r="A49" s="145"/>
      <c r="B49" s="145"/>
      <c r="C49" s="145"/>
      <c r="D49" s="146"/>
      <c r="E49" s="13" t="s">
        <v>176</v>
      </c>
      <c r="F49" s="20">
        <f>SUM(F50)</f>
        <v>12312</v>
      </c>
      <c r="G49" s="20">
        <f t="shared" ref="G49:I49" si="19">SUM(G50)</f>
        <v>0</v>
      </c>
      <c r="H49" s="20">
        <f t="shared" si="19"/>
        <v>12192</v>
      </c>
      <c r="I49" s="20">
        <f t="shared" si="19"/>
        <v>120</v>
      </c>
      <c r="J49" s="150"/>
    </row>
    <row r="50" spans="1:10" s="148" customFormat="1" ht="33" x14ac:dyDescent="0.25">
      <c r="A50" s="145"/>
      <c r="B50" s="145"/>
      <c r="C50" s="145"/>
      <c r="D50" s="146"/>
      <c r="E50" s="7" t="s">
        <v>177</v>
      </c>
      <c r="F50" s="12">
        <f>SUM(G50:I50)</f>
        <v>12312</v>
      </c>
      <c r="G50" s="12"/>
      <c r="H50" s="12">
        <v>12192</v>
      </c>
      <c r="I50" s="12">
        <v>120</v>
      </c>
      <c r="J50" s="155"/>
    </row>
    <row r="51" spans="1:10" s="157" customFormat="1" ht="33" x14ac:dyDescent="0.25">
      <c r="A51" s="151"/>
      <c r="B51" s="151"/>
      <c r="C51" s="151"/>
      <c r="D51" s="151"/>
      <c r="E51" s="9" t="s">
        <v>171</v>
      </c>
      <c r="F51" s="20">
        <f>SUM(F52)</f>
        <v>15390</v>
      </c>
      <c r="G51" s="20">
        <f t="shared" ref="G51:J51" si="20">SUM(G52)</f>
        <v>0</v>
      </c>
      <c r="H51" s="20">
        <f t="shared" si="20"/>
        <v>15240</v>
      </c>
      <c r="I51" s="20">
        <f t="shared" si="20"/>
        <v>150</v>
      </c>
      <c r="J51" s="12">
        <f t="shared" si="20"/>
        <v>0</v>
      </c>
    </row>
    <row r="52" spans="1:10" s="157" customFormat="1" ht="66" x14ac:dyDescent="0.25">
      <c r="A52" s="151"/>
      <c r="B52" s="151"/>
      <c r="C52" s="151"/>
      <c r="D52" s="151"/>
      <c r="E52" s="124" t="s">
        <v>172</v>
      </c>
      <c r="F52" s="12">
        <f>SUM(G52:J52)</f>
        <v>15390</v>
      </c>
      <c r="G52" s="12">
        <v>0</v>
      </c>
      <c r="H52" s="12">
        <v>15240</v>
      </c>
      <c r="I52" s="12">
        <v>150</v>
      </c>
      <c r="J52" s="156"/>
    </row>
    <row r="53" spans="1:10" s="148" customFormat="1" ht="49.5" x14ac:dyDescent="0.25">
      <c r="A53" s="145"/>
      <c r="B53" s="145"/>
      <c r="C53" s="145"/>
      <c r="D53" s="145"/>
      <c r="E53" s="9" t="s">
        <v>30</v>
      </c>
      <c r="F53" s="10">
        <f>F54</f>
        <v>-5050</v>
      </c>
      <c r="G53" s="10">
        <f>G54</f>
        <v>0</v>
      </c>
      <c r="H53" s="10">
        <f>H54</f>
        <v>-5050</v>
      </c>
      <c r="I53" s="10"/>
      <c r="J53" s="150"/>
    </row>
    <row r="54" spans="1:10" s="157" customFormat="1" ht="33" x14ac:dyDescent="0.25">
      <c r="A54" s="151"/>
      <c r="B54" s="151"/>
      <c r="C54" s="151"/>
      <c r="D54" s="151"/>
      <c r="E54" s="124" t="s">
        <v>31</v>
      </c>
      <c r="F54" s="12">
        <f>SUM(G54:J54)</f>
        <v>-5050</v>
      </c>
      <c r="G54" s="12"/>
      <c r="H54" s="12">
        <v>-5050</v>
      </c>
      <c r="I54" s="12"/>
      <c r="J54" s="156"/>
    </row>
    <row r="55" spans="1:10" s="148" customFormat="1" ht="16.5" x14ac:dyDescent="0.25">
      <c r="A55" s="145"/>
      <c r="B55" s="145"/>
      <c r="C55" s="145"/>
      <c r="D55" s="146"/>
      <c r="E55" s="9" t="s">
        <v>178</v>
      </c>
      <c r="F55" s="20">
        <f>SUM(F56)</f>
        <v>5130</v>
      </c>
      <c r="G55" s="20">
        <f t="shared" ref="G55:I55" si="21">SUM(G56)</f>
        <v>0</v>
      </c>
      <c r="H55" s="20">
        <f t="shared" si="21"/>
        <v>5080</v>
      </c>
      <c r="I55" s="20">
        <f t="shared" si="21"/>
        <v>50</v>
      </c>
      <c r="J55" s="150"/>
    </row>
    <row r="56" spans="1:10" s="148" customFormat="1" ht="33" x14ac:dyDescent="0.25">
      <c r="A56" s="145"/>
      <c r="B56" s="145"/>
      <c r="C56" s="145"/>
      <c r="D56" s="146"/>
      <c r="E56" s="7" t="s">
        <v>179</v>
      </c>
      <c r="F56" s="12">
        <f>SUM(G56:J56)</f>
        <v>5130</v>
      </c>
      <c r="G56" s="12"/>
      <c r="H56" s="12">
        <v>5080</v>
      </c>
      <c r="I56" s="20">
        <v>50</v>
      </c>
      <c r="J56" s="150"/>
    </row>
    <row r="57" spans="1:10" s="153" customFormat="1" ht="33" x14ac:dyDescent="0.25">
      <c r="A57" s="159"/>
      <c r="B57" s="159"/>
      <c r="C57" s="159"/>
      <c r="D57" s="160"/>
      <c r="E57" s="161" t="s">
        <v>84</v>
      </c>
      <c r="F57" s="20">
        <f>SUM(F59:F70)</f>
        <v>-287281.60000000003</v>
      </c>
      <c r="G57" s="20">
        <f t="shared" ref="G57:H57" si="22">SUM(G59:G70)</f>
        <v>0</v>
      </c>
      <c r="H57" s="20">
        <f t="shared" si="22"/>
        <v>-287281.60000000003</v>
      </c>
      <c r="I57" s="20"/>
      <c r="J57" s="162"/>
    </row>
    <row r="58" spans="1:10" s="153" customFormat="1" ht="16.5" x14ac:dyDescent="0.25">
      <c r="A58" s="146"/>
      <c r="B58" s="146"/>
      <c r="C58" s="146"/>
      <c r="D58" s="151"/>
      <c r="E58" s="149" t="s">
        <v>60</v>
      </c>
      <c r="F58" s="21"/>
      <c r="G58" s="21"/>
      <c r="H58" s="21"/>
      <c r="I58" s="21"/>
      <c r="J58" s="162"/>
    </row>
    <row r="59" spans="1:10" s="148" customFormat="1" ht="49.5" x14ac:dyDescent="0.25">
      <c r="A59" s="145"/>
      <c r="B59" s="145"/>
      <c r="C59" s="145"/>
      <c r="D59" s="145"/>
      <c r="E59" s="133" t="s">
        <v>62</v>
      </c>
      <c r="F59" s="5">
        <f>SUM(G59:J59)</f>
        <v>-70</v>
      </c>
      <c r="G59" s="5"/>
      <c r="H59" s="5">
        <v>-70</v>
      </c>
      <c r="I59" s="10"/>
      <c r="J59" s="150"/>
    </row>
    <row r="60" spans="1:10" s="148" customFormat="1" ht="66" x14ac:dyDescent="0.25">
      <c r="A60" s="145"/>
      <c r="B60" s="145"/>
      <c r="C60" s="145"/>
      <c r="D60" s="145"/>
      <c r="E60" s="133" t="s">
        <v>63</v>
      </c>
      <c r="F60" s="5">
        <f t="shared" ref="F60:F70" si="23">SUM(G60:J60)</f>
        <v>-15278</v>
      </c>
      <c r="G60" s="5"/>
      <c r="H60" s="5">
        <v>-15278</v>
      </c>
      <c r="I60" s="10"/>
      <c r="J60" s="150"/>
    </row>
    <row r="61" spans="1:10" s="148" customFormat="1" ht="49.5" x14ac:dyDescent="0.25">
      <c r="A61" s="145"/>
      <c r="B61" s="145"/>
      <c r="C61" s="145"/>
      <c r="D61" s="145"/>
      <c r="E61" s="133" t="s">
        <v>32</v>
      </c>
      <c r="F61" s="5">
        <f t="shared" si="23"/>
        <v>-451.8</v>
      </c>
      <c r="G61" s="5"/>
      <c r="H61" s="5">
        <v>-451.8</v>
      </c>
      <c r="I61" s="10"/>
      <c r="J61" s="150"/>
    </row>
    <row r="62" spans="1:10" s="148" customFormat="1" ht="49.5" x14ac:dyDescent="0.25">
      <c r="A62" s="145"/>
      <c r="B62" s="145"/>
      <c r="C62" s="145"/>
      <c r="D62" s="145"/>
      <c r="E62" s="133" t="s">
        <v>33</v>
      </c>
      <c r="F62" s="5">
        <f t="shared" si="23"/>
        <v>-167.5</v>
      </c>
      <c r="G62" s="5"/>
      <c r="H62" s="5">
        <v>-167.5</v>
      </c>
      <c r="I62" s="10"/>
      <c r="J62" s="150"/>
    </row>
    <row r="63" spans="1:10" s="148" customFormat="1" ht="33" x14ac:dyDescent="0.25">
      <c r="A63" s="145"/>
      <c r="B63" s="145"/>
      <c r="C63" s="145"/>
      <c r="D63" s="145"/>
      <c r="E63" s="133" t="s">
        <v>34</v>
      </c>
      <c r="F63" s="5">
        <f t="shared" si="23"/>
        <v>-25267.3</v>
      </c>
      <c r="G63" s="5"/>
      <c r="H63" s="5">
        <v>-25267.3</v>
      </c>
      <c r="I63" s="10"/>
      <c r="J63" s="150"/>
    </row>
    <row r="64" spans="1:10" s="148" customFormat="1" ht="49.5" x14ac:dyDescent="0.25">
      <c r="A64" s="145"/>
      <c r="B64" s="145"/>
      <c r="C64" s="145"/>
      <c r="D64" s="145"/>
      <c r="E64" s="133" t="s">
        <v>35</v>
      </c>
      <c r="F64" s="5">
        <f t="shared" si="23"/>
        <v>-58174.6</v>
      </c>
      <c r="G64" s="5"/>
      <c r="H64" s="5">
        <v>-58174.6</v>
      </c>
      <c r="I64" s="10"/>
      <c r="J64" s="150"/>
    </row>
    <row r="65" spans="1:10" s="148" customFormat="1" ht="33" x14ac:dyDescent="0.25">
      <c r="A65" s="145"/>
      <c r="B65" s="145"/>
      <c r="C65" s="145"/>
      <c r="D65" s="145"/>
      <c r="E65" s="133" t="s">
        <v>36</v>
      </c>
      <c r="F65" s="5">
        <f t="shared" si="23"/>
        <v>-60602.9</v>
      </c>
      <c r="G65" s="5"/>
      <c r="H65" s="5">
        <v>-60602.9</v>
      </c>
      <c r="I65" s="10"/>
      <c r="J65" s="150"/>
    </row>
    <row r="66" spans="1:10" s="148" customFormat="1" ht="33" x14ac:dyDescent="0.25">
      <c r="A66" s="145"/>
      <c r="B66" s="145"/>
      <c r="C66" s="145"/>
      <c r="D66" s="145"/>
      <c r="E66" s="133" t="s">
        <v>37</v>
      </c>
      <c r="F66" s="5">
        <f t="shared" si="23"/>
        <v>-72195.8</v>
      </c>
      <c r="G66" s="5"/>
      <c r="H66" s="5">
        <v>-72195.8</v>
      </c>
      <c r="I66" s="10"/>
      <c r="J66" s="150"/>
    </row>
    <row r="67" spans="1:10" s="148" customFormat="1" ht="49.5" x14ac:dyDescent="0.25">
      <c r="A67" s="145"/>
      <c r="B67" s="145"/>
      <c r="C67" s="145"/>
      <c r="D67" s="145"/>
      <c r="E67" s="133" t="s">
        <v>38</v>
      </c>
      <c r="F67" s="5">
        <f t="shared" si="23"/>
        <v>-893</v>
      </c>
      <c r="G67" s="5"/>
      <c r="H67" s="5">
        <v>-893</v>
      </c>
      <c r="I67" s="10"/>
      <c r="J67" s="150"/>
    </row>
    <row r="68" spans="1:10" s="148" customFormat="1" ht="33" x14ac:dyDescent="0.25">
      <c r="A68" s="145"/>
      <c r="B68" s="145"/>
      <c r="C68" s="145"/>
      <c r="D68" s="145"/>
      <c r="E68" s="133" t="s">
        <v>39</v>
      </c>
      <c r="F68" s="5">
        <f t="shared" si="23"/>
        <v>-54068.9</v>
      </c>
      <c r="G68" s="5"/>
      <c r="H68" s="5">
        <v>-54068.9</v>
      </c>
      <c r="I68" s="10"/>
      <c r="J68" s="150"/>
    </row>
    <row r="69" spans="1:10" s="148" customFormat="1" ht="33" x14ac:dyDescent="0.25">
      <c r="A69" s="145"/>
      <c r="B69" s="145"/>
      <c r="C69" s="145"/>
      <c r="D69" s="145"/>
      <c r="E69" s="133" t="s">
        <v>75</v>
      </c>
      <c r="F69" s="5">
        <f t="shared" si="23"/>
        <v>-2711.8</v>
      </c>
      <c r="G69" s="5"/>
      <c r="H69" s="5">
        <v>-2711.8</v>
      </c>
      <c r="I69" s="10"/>
      <c r="J69" s="150"/>
    </row>
    <row r="70" spans="1:10" s="148" customFormat="1" ht="82.5" x14ac:dyDescent="0.25">
      <c r="A70" s="145"/>
      <c r="B70" s="145"/>
      <c r="C70" s="145"/>
      <c r="D70" s="146"/>
      <c r="E70" s="7" t="s">
        <v>169</v>
      </c>
      <c r="F70" s="5">
        <f t="shared" si="23"/>
        <v>2600</v>
      </c>
      <c r="G70" s="5"/>
      <c r="H70" s="5">
        <v>2600</v>
      </c>
      <c r="I70" s="5"/>
      <c r="J70" s="150"/>
    </row>
    <row r="71" spans="1:10" s="130" customFormat="1" ht="33" x14ac:dyDescent="0.25">
      <c r="A71" s="8"/>
      <c r="B71" s="8"/>
      <c r="C71" s="8"/>
      <c r="D71" s="8"/>
      <c r="E71" s="13" t="s">
        <v>159</v>
      </c>
      <c r="F71" s="10">
        <f>SUM(F72)</f>
        <v>8000</v>
      </c>
      <c r="G71" s="10">
        <f t="shared" ref="G71:J71" si="24">SUM(G72)</f>
        <v>0</v>
      </c>
      <c r="H71" s="10">
        <f t="shared" si="24"/>
        <v>0</v>
      </c>
      <c r="I71" s="10">
        <f t="shared" si="24"/>
        <v>8000</v>
      </c>
      <c r="J71" s="10">
        <f t="shared" si="24"/>
        <v>0</v>
      </c>
    </row>
    <row r="72" spans="1:10" s="148" customFormat="1" ht="49.5" x14ac:dyDescent="0.25">
      <c r="A72" s="145"/>
      <c r="B72" s="145"/>
      <c r="C72" s="145"/>
      <c r="D72" s="146"/>
      <c r="E72" s="7" t="s">
        <v>170</v>
      </c>
      <c r="F72" s="5">
        <f t="shared" ref="F72" si="25">SUM(G72:I72)</f>
        <v>8000</v>
      </c>
      <c r="G72" s="5"/>
      <c r="H72" s="5"/>
      <c r="I72" s="5">
        <v>8000</v>
      </c>
      <c r="J72" s="150"/>
    </row>
    <row r="73" spans="1:10" s="153" customFormat="1" ht="33" x14ac:dyDescent="0.25">
      <c r="A73" s="145" t="s">
        <v>10</v>
      </c>
      <c r="B73" s="145" t="s">
        <v>11</v>
      </c>
      <c r="C73" s="145" t="s">
        <v>12</v>
      </c>
      <c r="D73" s="163" t="s">
        <v>48</v>
      </c>
      <c r="E73" s="152" t="s">
        <v>64</v>
      </c>
      <c r="F73" s="19">
        <f>SUM(F75)</f>
        <v>2752.8000000000029</v>
      </c>
      <c r="G73" s="19">
        <f t="shared" ref="G73" si="26">SUM(G75)</f>
        <v>0</v>
      </c>
      <c r="H73" s="19">
        <f>SUM(H75)</f>
        <v>2252.8000000000029</v>
      </c>
      <c r="I73" s="19">
        <f t="shared" ref="I73" si="27">SUM(I75)</f>
        <v>500</v>
      </c>
      <c r="J73" s="19">
        <f>SUM(J75)</f>
        <v>0</v>
      </c>
    </row>
    <row r="74" spans="1:10" s="148" customFormat="1" ht="16.5" x14ac:dyDescent="0.25">
      <c r="A74" s="145"/>
      <c r="B74" s="145"/>
      <c r="C74" s="145"/>
      <c r="D74" s="146"/>
      <c r="E74" s="149" t="s">
        <v>60</v>
      </c>
      <c r="F74" s="19"/>
      <c r="G74" s="19"/>
      <c r="H74" s="19"/>
      <c r="I74" s="5"/>
      <c r="J74" s="150"/>
    </row>
    <row r="75" spans="1:10" s="148" customFormat="1" ht="33" x14ac:dyDescent="0.25">
      <c r="A75" s="145"/>
      <c r="B75" s="145"/>
      <c r="C75" s="145"/>
      <c r="D75" s="146"/>
      <c r="E75" s="143" t="s">
        <v>81</v>
      </c>
      <c r="F75" s="19">
        <f t="shared" ref="F75:G75" si="28">SUM(F76:F86)</f>
        <v>2752.8000000000029</v>
      </c>
      <c r="G75" s="19">
        <f t="shared" si="28"/>
        <v>0</v>
      </c>
      <c r="H75" s="19">
        <f>SUM(H76:H86)</f>
        <v>2252.8000000000029</v>
      </c>
      <c r="I75" s="19">
        <f>SUM(I76:I86)</f>
        <v>500</v>
      </c>
      <c r="J75" s="19"/>
    </row>
    <row r="76" spans="1:10" s="148" customFormat="1" ht="66" x14ac:dyDescent="0.25">
      <c r="A76" s="145"/>
      <c r="B76" s="145"/>
      <c r="C76" s="145"/>
      <c r="D76" s="145"/>
      <c r="E76" s="9" t="s">
        <v>40</v>
      </c>
      <c r="F76" s="165">
        <f>SUM(G76:J76)</f>
        <v>-27792.799999999999</v>
      </c>
      <c r="G76" s="5"/>
      <c r="H76" s="5">
        <v>-27792.799999999999</v>
      </c>
      <c r="I76" s="5"/>
      <c r="J76" s="155"/>
    </row>
    <row r="77" spans="1:10" s="148" customFormat="1" ht="49.5" x14ac:dyDescent="0.25">
      <c r="A77" s="145"/>
      <c r="B77" s="145"/>
      <c r="C77" s="145"/>
      <c r="D77" s="145"/>
      <c r="E77" s="9" t="s">
        <v>41</v>
      </c>
      <c r="F77" s="165">
        <f t="shared" ref="F77:F86" si="29">SUM(G77:J77)</f>
        <v>-651.1</v>
      </c>
      <c r="G77" s="5"/>
      <c r="H77" s="5">
        <v>-651.1</v>
      </c>
      <c r="I77" s="5"/>
      <c r="J77" s="155"/>
    </row>
    <row r="78" spans="1:10" s="148" customFormat="1" ht="49.5" x14ac:dyDescent="0.25">
      <c r="A78" s="145"/>
      <c r="B78" s="145"/>
      <c r="C78" s="145"/>
      <c r="D78" s="145"/>
      <c r="E78" s="9" t="s">
        <v>42</v>
      </c>
      <c r="F78" s="165">
        <f t="shared" si="29"/>
        <v>-4352.7</v>
      </c>
      <c r="G78" s="5"/>
      <c r="H78" s="5">
        <v>-4352.7</v>
      </c>
      <c r="I78" s="5"/>
      <c r="J78" s="155"/>
    </row>
    <row r="79" spans="1:10" s="148" customFormat="1" ht="82.5" x14ac:dyDescent="0.25">
      <c r="A79" s="145"/>
      <c r="B79" s="145"/>
      <c r="C79" s="145"/>
      <c r="D79" s="145"/>
      <c r="E79" s="9" t="s">
        <v>65</v>
      </c>
      <c r="F79" s="165">
        <f t="shared" si="29"/>
        <v>-2625.6</v>
      </c>
      <c r="G79" s="5"/>
      <c r="H79" s="5">
        <v>-2625.6</v>
      </c>
      <c r="I79" s="5"/>
      <c r="J79" s="155"/>
    </row>
    <row r="80" spans="1:10" s="148" customFormat="1" ht="49.5" x14ac:dyDescent="0.25">
      <c r="A80" s="145"/>
      <c r="B80" s="145"/>
      <c r="C80" s="145"/>
      <c r="D80" s="145"/>
      <c r="E80" s="9" t="s">
        <v>43</v>
      </c>
      <c r="F80" s="165">
        <f t="shared" si="29"/>
        <v>-2350.6999999999998</v>
      </c>
      <c r="G80" s="5"/>
      <c r="H80" s="5">
        <v>-2350.6999999999998</v>
      </c>
      <c r="I80" s="5"/>
      <c r="J80" s="155"/>
    </row>
    <row r="81" spans="1:10" s="148" customFormat="1" ht="66" x14ac:dyDescent="0.25">
      <c r="A81" s="145"/>
      <c r="B81" s="145"/>
      <c r="C81" s="145"/>
      <c r="D81" s="145"/>
      <c r="E81" s="9" t="s">
        <v>44</v>
      </c>
      <c r="F81" s="165">
        <f t="shared" si="29"/>
        <v>-2327.4</v>
      </c>
      <c r="G81" s="5"/>
      <c r="H81" s="5">
        <v>-2327.4</v>
      </c>
      <c r="I81" s="5"/>
      <c r="J81" s="155"/>
    </row>
    <row r="82" spans="1:10" s="148" customFormat="1" ht="49.5" x14ac:dyDescent="0.25">
      <c r="A82" s="145"/>
      <c r="B82" s="145"/>
      <c r="C82" s="145"/>
      <c r="D82" s="145"/>
      <c r="E82" s="9" t="s">
        <v>45</v>
      </c>
      <c r="F82" s="165">
        <f t="shared" si="29"/>
        <v>-8358.9</v>
      </c>
      <c r="G82" s="5"/>
      <c r="H82" s="5">
        <v>-8358.9</v>
      </c>
      <c r="I82" s="5"/>
      <c r="J82" s="155"/>
    </row>
    <row r="83" spans="1:10" s="148" customFormat="1" ht="49.5" x14ac:dyDescent="0.25">
      <c r="A83" s="145"/>
      <c r="B83" s="145"/>
      <c r="C83" s="145"/>
      <c r="D83" s="145"/>
      <c r="E83" s="9" t="s">
        <v>78</v>
      </c>
      <c r="F83" s="165">
        <f t="shared" si="29"/>
        <v>-88</v>
      </c>
      <c r="G83" s="5"/>
      <c r="H83" s="5">
        <v>-88</v>
      </c>
      <c r="I83" s="5"/>
      <c r="J83" s="155"/>
    </row>
    <row r="84" spans="1:10" s="157" customFormat="1" ht="99" x14ac:dyDescent="0.25">
      <c r="A84" s="151"/>
      <c r="B84" s="151"/>
      <c r="C84" s="151"/>
      <c r="D84" s="151"/>
      <c r="E84" s="9" t="s">
        <v>165</v>
      </c>
      <c r="F84" s="165">
        <f t="shared" si="29"/>
        <v>27702</v>
      </c>
      <c r="G84" s="12"/>
      <c r="H84" s="12">
        <v>27432</v>
      </c>
      <c r="I84" s="12">
        <v>270</v>
      </c>
      <c r="J84" s="156"/>
    </row>
    <row r="85" spans="1:10" s="148" customFormat="1" ht="66" x14ac:dyDescent="0.25">
      <c r="A85" s="145"/>
      <c r="B85" s="145"/>
      <c r="C85" s="145"/>
      <c r="D85" s="145"/>
      <c r="E85" s="9" t="s">
        <v>167</v>
      </c>
      <c r="F85" s="165">
        <f t="shared" si="29"/>
        <v>9234</v>
      </c>
      <c r="G85" s="5"/>
      <c r="H85" s="5">
        <v>9144</v>
      </c>
      <c r="I85" s="5">
        <v>90</v>
      </c>
      <c r="J85" s="155"/>
    </row>
    <row r="86" spans="1:10" s="148" customFormat="1" ht="66" x14ac:dyDescent="0.25">
      <c r="A86" s="145"/>
      <c r="B86" s="145"/>
      <c r="C86" s="145"/>
      <c r="D86" s="145"/>
      <c r="E86" s="9" t="s">
        <v>168</v>
      </c>
      <c r="F86" s="165">
        <f t="shared" si="29"/>
        <v>14364</v>
      </c>
      <c r="G86" s="5"/>
      <c r="H86" s="5">
        <v>14224</v>
      </c>
      <c r="I86" s="5">
        <v>140</v>
      </c>
      <c r="J86" s="155"/>
    </row>
    <row r="87" spans="1:10" hidden="1" x14ac:dyDescent="0.25"/>
    <row r="88" spans="1:10" hidden="1" x14ac:dyDescent="0.25"/>
    <row r="89" spans="1:10" hidden="1" x14ac:dyDescent="0.25"/>
    <row r="90" spans="1:10" hidden="1" x14ac:dyDescent="0.25"/>
    <row r="91" spans="1:10" hidden="1" x14ac:dyDescent="0.25"/>
    <row r="92" spans="1:10" hidden="1" x14ac:dyDescent="0.25"/>
    <row r="93" spans="1:10" hidden="1" x14ac:dyDescent="0.25"/>
    <row r="94" spans="1:10" hidden="1" x14ac:dyDescent="0.25"/>
    <row r="95" spans="1:10" hidden="1" x14ac:dyDescent="0.25"/>
    <row r="96" spans="1:10" hidden="1" x14ac:dyDescent="0.25">
      <c r="F96" s="15"/>
      <c r="G96" s="15"/>
      <c r="H96" s="15"/>
      <c r="I96" s="15"/>
      <c r="J96" s="15"/>
    </row>
    <row r="97" spans="6:10" hidden="1" x14ac:dyDescent="0.25">
      <c r="F97" s="15"/>
      <c r="G97" s="15"/>
      <c r="H97" s="15"/>
      <c r="I97" s="15"/>
      <c r="J97" s="15"/>
    </row>
    <row r="98" spans="6:10" hidden="1" x14ac:dyDescent="0.25">
      <c r="F98" s="15"/>
      <c r="G98" s="15"/>
      <c r="H98" s="15"/>
      <c r="I98" s="15"/>
      <c r="J98" s="15"/>
    </row>
    <row r="99" spans="6:10" hidden="1" x14ac:dyDescent="0.25">
      <c r="F99" s="15"/>
      <c r="G99" s="15"/>
      <c r="H99" s="15"/>
      <c r="I99" s="15"/>
      <c r="J99" s="15"/>
    </row>
    <row r="100" spans="6:10" hidden="1" x14ac:dyDescent="0.25">
      <c r="F100" s="15"/>
      <c r="G100" s="15"/>
      <c r="H100" s="15"/>
      <c r="I100" s="15"/>
      <c r="J100" s="15"/>
    </row>
    <row r="101" spans="6:10" hidden="1" x14ac:dyDescent="0.25">
      <c r="F101" s="15"/>
      <c r="G101" s="15"/>
      <c r="H101" s="15"/>
      <c r="I101" s="15"/>
      <c r="J101" s="15"/>
    </row>
    <row r="102" spans="6:10" hidden="1" x14ac:dyDescent="0.25">
      <c r="F102" s="15"/>
      <c r="G102" s="15"/>
      <c r="H102" s="15"/>
      <c r="I102" s="15"/>
      <c r="J102" s="15"/>
    </row>
    <row r="103" spans="6:10" hidden="1" x14ac:dyDescent="0.25">
      <c r="F103" s="15"/>
      <c r="G103" s="15"/>
      <c r="H103" s="15"/>
      <c r="I103" s="15"/>
      <c r="J103" s="15"/>
    </row>
    <row r="104" spans="6:10" hidden="1" x14ac:dyDescent="0.25">
      <c r="F104" s="15"/>
      <c r="G104" s="15"/>
      <c r="H104" s="15"/>
      <c r="I104" s="15"/>
      <c r="J104" s="15"/>
    </row>
    <row r="105" spans="6:10" hidden="1" x14ac:dyDescent="0.25">
      <c r="F105" s="15"/>
      <c r="G105" s="15"/>
      <c r="H105" s="15"/>
      <c r="I105" s="15"/>
      <c r="J105" s="15"/>
    </row>
    <row r="106" spans="6:10" hidden="1" x14ac:dyDescent="0.25">
      <c r="F106" s="15"/>
      <c r="G106" s="15"/>
      <c r="H106" s="15"/>
      <c r="I106" s="15"/>
      <c r="J106" s="15"/>
    </row>
    <row r="107" spans="6:10" hidden="1" x14ac:dyDescent="0.25">
      <c r="F107" s="15"/>
      <c r="G107" s="15"/>
      <c r="H107" s="15"/>
      <c r="I107" s="15"/>
      <c r="J107" s="15"/>
    </row>
    <row r="108" spans="6:10" hidden="1" x14ac:dyDescent="0.25">
      <c r="F108" s="15"/>
      <c r="G108" s="15"/>
      <c r="H108" s="15"/>
      <c r="I108" s="15"/>
      <c r="J108" s="15"/>
    </row>
    <row r="109" spans="6:10" hidden="1" x14ac:dyDescent="0.25">
      <c r="F109" s="15"/>
      <c r="G109" s="15"/>
      <c r="H109" s="15"/>
      <c r="I109" s="15"/>
      <c r="J109" s="15"/>
    </row>
    <row r="110" spans="6:10" hidden="1" x14ac:dyDescent="0.25">
      <c r="F110" s="15"/>
      <c r="G110" s="15"/>
      <c r="H110" s="15"/>
      <c r="I110" s="15"/>
      <c r="J110" s="15"/>
    </row>
    <row r="111" spans="6:10" hidden="1" x14ac:dyDescent="0.25">
      <c r="F111" s="15"/>
      <c r="G111" s="15"/>
      <c r="H111" s="15"/>
      <c r="I111" s="15"/>
      <c r="J111" s="15"/>
    </row>
    <row r="112" spans="6:10" hidden="1" x14ac:dyDescent="0.25">
      <c r="F112" s="15"/>
      <c r="G112" s="15"/>
      <c r="H112" s="15"/>
      <c r="I112" s="15"/>
      <c r="J112" s="15"/>
    </row>
    <row r="113" spans="6:10" hidden="1" x14ac:dyDescent="0.25">
      <c r="F113" s="15"/>
      <c r="G113" s="15"/>
      <c r="H113" s="15"/>
      <c r="I113" s="15"/>
      <c r="J113" s="15"/>
    </row>
    <row r="114" spans="6:10" hidden="1" x14ac:dyDescent="0.25">
      <c r="F114" s="15"/>
      <c r="G114" s="15"/>
      <c r="H114" s="15"/>
      <c r="I114" s="15"/>
      <c r="J114" s="15"/>
    </row>
    <row r="115" spans="6:10" hidden="1" x14ac:dyDescent="0.25">
      <c r="F115" s="15"/>
      <c r="G115" s="15"/>
      <c r="H115" s="15"/>
      <c r="I115" s="15"/>
      <c r="J115" s="15"/>
    </row>
    <row r="116" spans="6:10" hidden="1" x14ac:dyDescent="0.25">
      <c r="F116" s="15"/>
      <c r="G116" s="15"/>
      <c r="H116" s="15"/>
      <c r="I116" s="15"/>
      <c r="J116" s="15"/>
    </row>
    <row r="117" spans="6:10" hidden="1" x14ac:dyDescent="0.25">
      <c r="F117" s="15"/>
      <c r="G117" s="15"/>
      <c r="H117" s="15"/>
      <c r="I117" s="15"/>
      <c r="J117" s="15"/>
    </row>
    <row r="118" spans="6:10" hidden="1" x14ac:dyDescent="0.25">
      <c r="F118" s="15"/>
      <c r="G118" s="15"/>
      <c r="H118" s="15"/>
      <c r="I118" s="15"/>
      <c r="J118" s="15"/>
    </row>
    <row r="119" spans="6:10" hidden="1" x14ac:dyDescent="0.25">
      <c r="F119" s="15"/>
      <c r="G119" s="15"/>
      <c r="H119" s="15"/>
      <c r="I119" s="15"/>
      <c r="J119" s="15"/>
    </row>
    <row r="120" spans="6:10" hidden="1" x14ac:dyDescent="0.25">
      <c r="F120" s="15"/>
      <c r="G120" s="15"/>
      <c r="H120" s="15"/>
      <c r="I120" s="15"/>
      <c r="J120" s="15"/>
    </row>
    <row r="121" spans="6:10" hidden="1" x14ac:dyDescent="0.25">
      <c r="F121" s="15"/>
      <c r="G121" s="15"/>
      <c r="H121" s="15"/>
      <c r="I121" s="15"/>
      <c r="J121" s="15"/>
    </row>
    <row r="122" spans="6:10" hidden="1" x14ac:dyDescent="0.25">
      <c r="F122" s="15"/>
      <c r="G122" s="15"/>
      <c r="H122" s="15"/>
      <c r="I122" s="15"/>
      <c r="J122" s="15"/>
    </row>
    <row r="123" spans="6:10" hidden="1" x14ac:dyDescent="0.25">
      <c r="F123" s="15"/>
      <c r="G123" s="15"/>
      <c r="H123" s="15"/>
      <c r="I123" s="15"/>
      <c r="J123" s="15"/>
    </row>
    <row r="124" spans="6:10" hidden="1" x14ac:dyDescent="0.25">
      <c r="F124" s="15"/>
      <c r="G124" s="15"/>
      <c r="H124" s="15"/>
      <c r="I124" s="15"/>
      <c r="J124" s="15"/>
    </row>
    <row r="125" spans="6:10" hidden="1" x14ac:dyDescent="0.25">
      <c r="F125" s="15"/>
      <c r="G125" s="15"/>
      <c r="H125" s="15"/>
      <c r="I125" s="15"/>
      <c r="J125" s="15"/>
    </row>
    <row r="126" spans="6:10" hidden="1" x14ac:dyDescent="0.25">
      <c r="F126" s="15"/>
      <c r="G126" s="15"/>
      <c r="H126" s="15"/>
      <c r="I126" s="15"/>
      <c r="J126" s="15"/>
    </row>
    <row r="127" spans="6:10" hidden="1" x14ac:dyDescent="0.25">
      <c r="F127" s="15"/>
      <c r="G127" s="15"/>
      <c r="H127" s="15"/>
      <c r="I127" s="15"/>
      <c r="J127" s="15"/>
    </row>
    <row r="128" spans="6:10" hidden="1" x14ac:dyDescent="0.25">
      <c r="F128" s="15"/>
      <c r="G128" s="15"/>
      <c r="H128" s="15"/>
      <c r="I128" s="15"/>
      <c r="J128" s="15"/>
    </row>
    <row r="129" spans="6:10" hidden="1" x14ac:dyDescent="0.25">
      <c r="F129" s="15"/>
      <c r="G129" s="15"/>
      <c r="H129" s="15"/>
      <c r="I129" s="15"/>
      <c r="J129" s="15"/>
    </row>
    <row r="130" spans="6:10" hidden="1" x14ac:dyDescent="0.25">
      <c r="F130" s="15"/>
      <c r="G130" s="15"/>
      <c r="H130" s="15"/>
      <c r="I130" s="15"/>
      <c r="J130" s="15"/>
    </row>
    <row r="131" spans="6:10" hidden="1" x14ac:dyDescent="0.25">
      <c r="F131" s="15"/>
      <c r="G131" s="15"/>
      <c r="H131" s="15"/>
      <c r="I131" s="15"/>
      <c r="J131" s="15"/>
    </row>
    <row r="132" spans="6:10" hidden="1" x14ac:dyDescent="0.25">
      <c r="F132" s="15"/>
      <c r="G132" s="15"/>
      <c r="H132" s="15"/>
      <c r="I132" s="15"/>
      <c r="J132" s="15"/>
    </row>
    <row r="133" spans="6:10" hidden="1" x14ac:dyDescent="0.25">
      <c r="F133" s="15"/>
      <c r="G133" s="15"/>
      <c r="H133" s="15"/>
      <c r="I133" s="15"/>
      <c r="J133" s="15"/>
    </row>
    <row r="134" spans="6:10" hidden="1" x14ac:dyDescent="0.25">
      <c r="F134" s="15"/>
      <c r="G134" s="15"/>
      <c r="H134" s="15"/>
      <c r="I134" s="15"/>
      <c r="J134" s="15"/>
    </row>
    <row r="135" spans="6:10" hidden="1" x14ac:dyDescent="0.25">
      <c r="F135" s="15"/>
      <c r="G135" s="15"/>
      <c r="H135" s="15"/>
      <c r="I135" s="15"/>
      <c r="J135" s="15"/>
    </row>
    <row r="136" spans="6:10" hidden="1" x14ac:dyDescent="0.25">
      <c r="F136" s="15"/>
      <c r="G136" s="15"/>
      <c r="H136" s="15"/>
      <c r="I136" s="15"/>
      <c r="J136" s="15"/>
    </row>
    <row r="137" spans="6:10" hidden="1" x14ac:dyDescent="0.25">
      <c r="F137" s="15"/>
      <c r="G137" s="15"/>
      <c r="H137" s="15"/>
      <c r="I137" s="15"/>
      <c r="J137" s="15"/>
    </row>
    <row r="138" spans="6:10" hidden="1" x14ac:dyDescent="0.25">
      <c r="F138" s="15"/>
      <c r="G138" s="15"/>
      <c r="H138" s="15"/>
      <c r="I138" s="15"/>
      <c r="J138" s="15"/>
    </row>
    <row r="139" spans="6:10" hidden="1" x14ac:dyDescent="0.25">
      <c r="F139" s="15"/>
      <c r="G139" s="15"/>
      <c r="H139" s="15"/>
      <c r="I139" s="15"/>
      <c r="J139" s="15"/>
    </row>
    <row r="140" spans="6:10" hidden="1" x14ac:dyDescent="0.25">
      <c r="F140" s="15"/>
      <c r="G140" s="15"/>
      <c r="H140" s="15"/>
      <c r="I140" s="15"/>
      <c r="J140" s="15"/>
    </row>
    <row r="141" spans="6:10" hidden="1" x14ac:dyDescent="0.25">
      <c r="F141" s="15"/>
      <c r="G141" s="15"/>
      <c r="H141" s="15"/>
      <c r="I141" s="15"/>
      <c r="J141" s="15"/>
    </row>
    <row r="142" spans="6:10" hidden="1" x14ac:dyDescent="0.25">
      <c r="F142" s="15"/>
      <c r="G142" s="15"/>
      <c r="H142" s="15"/>
      <c r="I142" s="15"/>
      <c r="J142" s="15"/>
    </row>
    <row r="143" spans="6:10" hidden="1" x14ac:dyDescent="0.25">
      <c r="F143" s="15"/>
      <c r="G143" s="15"/>
      <c r="H143" s="15"/>
      <c r="I143" s="15"/>
      <c r="J143" s="15"/>
    </row>
    <row r="144" spans="6:10" hidden="1" x14ac:dyDescent="0.25">
      <c r="F144" s="15"/>
      <c r="G144" s="15"/>
      <c r="H144" s="15"/>
      <c r="I144" s="15"/>
      <c r="J144" s="15"/>
    </row>
    <row r="145" spans="6:10" hidden="1" x14ac:dyDescent="0.25">
      <c r="F145" s="15"/>
      <c r="G145" s="15"/>
      <c r="H145" s="15"/>
      <c r="I145" s="15"/>
      <c r="J145" s="15"/>
    </row>
    <row r="146" spans="6:10" hidden="1" x14ac:dyDescent="0.25">
      <c r="F146" s="15"/>
      <c r="G146" s="15"/>
      <c r="H146" s="15"/>
      <c r="I146" s="15"/>
      <c r="J146" s="15"/>
    </row>
    <row r="147" spans="6:10" hidden="1" x14ac:dyDescent="0.25">
      <c r="F147" s="15"/>
      <c r="G147" s="15"/>
      <c r="H147" s="15"/>
      <c r="I147" s="15"/>
      <c r="J147" s="15"/>
    </row>
    <row r="148" spans="6:10" hidden="1" x14ac:dyDescent="0.25">
      <c r="F148" s="15"/>
      <c r="G148" s="15"/>
      <c r="H148" s="15"/>
      <c r="I148" s="15"/>
      <c r="J148" s="15"/>
    </row>
    <row r="149" spans="6:10" hidden="1" x14ac:dyDescent="0.25">
      <c r="F149" s="15"/>
      <c r="G149" s="15"/>
      <c r="H149" s="15"/>
      <c r="I149" s="15"/>
      <c r="J149" s="15"/>
    </row>
    <row r="150" spans="6:10" hidden="1" x14ac:dyDescent="0.25">
      <c r="F150" s="15"/>
      <c r="G150" s="15"/>
      <c r="H150" s="15"/>
      <c r="I150" s="15"/>
      <c r="J150" s="15"/>
    </row>
    <row r="151" spans="6:10" hidden="1" x14ac:dyDescent="0.25">
      <c r="F151" s="15"/>
      <c r="G151" s="15"/>
      <c r="H151" s="15"/>
      <c r="I151" s="15"/>
      <c r="J151" s="15"/>
    </row>
    <row r="152" spans="6:10" hidden="1" x14ac:dyDescent="0.25">
      <c r="F152" s="15"/>
      <c r="G152" s="15"/>
      <c r="H152" s="15"/>
      <c r="I152" s="15"/>
      <c r="J152" s="15"/>
    </row>
    <row r="153" spans="6:10" hidden="1" x14ac:dyDescent="0.25">
      <c r="F153" s="15"/>
      <c r="G153" s="15"/>
      <c r="H153" s="15"/>
      <c r="I153" s="15"/>
      <c r="J153" s="15"/>
    </row>
    <row r="154" spans="6:10" hidden="1" x14ac:dyDescent="0.25">
      <c r="F154" s="15"/>
      <c r="G154" s="15"/>
      <c r="H154" s="15"/>
      <c r="I154" s="15"/>
      <c r="J154" s="15"/>
    </row>
    <row r="155" spans="6:10" hidden="1" x14ac:dyDescent="0.25">
      <c r="F155" s="15"/>
      <c r="G155" s="15"/>
      <c r="H155" s="15"/>
      <c r="I155" s="15"/>
      <c r="J155" s="15"/>
    </row>
    <row r="156" spans="6:10" hidden="1" x14ac:dyDescent="0.25">
      <c r="F156" s="15"/>
      <c r="G156" s="15"/>
      <c r="H156" s="15"/>
      <c r="I156" s="15"/>
      <c r="J156" s="15"/>
    </row>
    <row r="157" spans="6:10" hidden="1" x14ac:dyDescent="0.25">
      <c r="F157" s="15"/>
      <c r="G157" s="15"/>
      <c r="H157" s="15"/>
      <c r="I157" s="15"/>
      <c r="J157" s="15"/>
    </row>
    <row r="158" spans="6:10" hidden="1" x14ac:dyDescent="0.25">
      <c r="F158" s="15"/>
      <c r="G158" s="15"/>
      <c r="H158" s="15"/>
      <c r="I158" s="15"/>
      <c r="J158" s="15"/>
    </row>
    <row r="159" spans="6:10" hidden="1" x14ac:dyDescent="0.25">
      <c r="F159" s="15"/>
      <c r="G159" s="15"/>
      <c r="H159" s="15"/>
      <c r="I159" s="15"/>
      <c r="J159" s="15"/>
    </row>
    <row r="160" spans="6:10" hidden="1" x14ac:dyDescent="0.25">
      <c r="F160" s="15"/>
      <c r="G160" s="15"/>
      <c r="H160" s="15"/>
      <c r="I160" s="15"/>
      <c r="J160" s="15"/>
    </row>
    <row r="161" spans="6:10" hidden="1" x14ac:dyDescent="0.25">
      <c r="F161" s="15"/>
      <c r="G161" s="15"/>
      <c r="H161" s="15"/>
      <c r="I161" s="15"/>
      <c r="J161" s="15"/>
    </row>
    <row r="162" spans="6:10" hidden="1" x14ac:dyDescent="0.25">
      <c r="F162" s="15"/>
      <c r="G162" s="15"/>
      <c r="H162" s="15"/>
      <c r="I162" s="15"/>
      <c r="J162" s="15"/>
    </row>
    <row r="163" spans="6:10" hidden="1" x14ac:dyDescent="0.25">
      <c r="F163" s="15"/>
      <c r="G163" s="15"/>
      <c r="H163" s="15"/>
      <c r="I163" s="15"/>
      <c r="J163" s="15"/>
    </row>
    <row r="164" spans="6:10" hidden="1" x14ac:dyDescent="0.25">
      <c r="F164" s="15"/>
      <c r="G164" s="15"/>
      <c r="H164" s="15"/>
      <c r="I164" s="15"/>
      <c r="J164" s="15"/>
    </row>
    <row r="165" spans="6:10" hidden="1" x14ac:dyDescent="0.25">
      <c r="F165" s="15"/>
      <c r="G165" s="15"/>
      <c r="H165" s="15"/>
      <c r="I165" s="15"/>
      <c r="J165" s="15"/>
    </row>
    <row r="166" spans="6:10" hidden="1" x14ac:dyDescent="0.25">
      <c r="F166" s="15"/>
      <c r="G166" s="15"/>
      <c r="H166" s="15"/>
      <c r="I166" s="15"/>
      <c r="J166" s="15"/>
    </row>
    <row r="167" spans="6:10" hidden="1" x14ac:dyDescent="0.25">
      <c r="F167" s="15"/>
      <c r="G167" s="15"/>
      <c r="H167" s="15"/>
      <c r="I167" s="15"/>
      <c r="J167" s="15"/>
    </row>
    <row r="168" spans="6:10" hidden="1" x14ac:dyDescent="0.25">
      <c r="F168" s="15"/>
      <c r="G168" s="15"/>
      <c r="H168" s="15"/>
      <c r="I168" s="15"/>
      <c r="J168" s="15"/>
    </row>
    <row r="169" spans="6:10" hidden="1" x14ac:dyDescent="0.25">
      <c r="F169" s="15"/>
      <c r="G169" s="15"/>
      <c r="H169" s="15"/>
      <c r="I169" s="15"/>
      <c r="J169" s="15"/>
    </row>
    <row r="170" spans="6:10" hidden="1" x14ac:dyDescent="0.25">
      <c r="F170" s="15"/>
      <c r="G170" s="15"/>
      <c r="H170" s="15"/>
      <c r="I170" s="15"/>
      <c r="J170" s="15"/>
    </row>
    <row r="171" spans="6:10" hidden="1" x14ac:dyDescent="0.25">
      <c r="F171" s="15"/>
      <c r="G171" s="15"/>
      <c r="H171" s="15"/>
      <c r="I171" s="15"/>
      <c r="J171" s="15"/>
    </row>
    <row r="172" spans="6:10" hidden="1" x14ac:dyDescent="0.25">
      <c r="F172" s="15"/>
      <c r="G172" s="15"/>
      <c r="H172" s="15"/>
      <c r="I172" s="15"/>
      <c r="J172" s="15"/>
    </row>
    <row r="173" spans="6:10" hidden="1" x14ac:dyDescent="0.25">
      <c r="F173" s="15"/>
      <c r="G173" s="15"/>
      <c r="H173" s="15"/>
      <c r="I173" s="15"/>
      <c r="J173" s="15"/>
    </row>
    <row r="174" spans="6:10" hidden="1" x14ac:dyDescent="0.25">
      <c r="F174" s="15"/>
      <c r="G174" s="15"/>
      <c r="H174" s="15"/>
      <c r="I174" s="15"/>
      <c r="J174" s="15"/>
    </row>
    <row r="175" spans="6:10" hidden="1" x14ac:dyDescent="0.25">
      <c r="F175" s="15"/>
      <c r="G175" s="15"/>
      <c r="H175" s="15"/>
      <c r="I175" s="15"/>
      <c r="J175" s="15"/>
    </row>
    <row r="176" spans="6:10" hidden="1" x14ac:dyDescent="0.25">
      <c r="F176" s="15"/>
      <c r="G176" s="15"/>
      <c r="H176" s="15"/>
      <c r="I176" s="15"/>
      <c r="J176" s="15"/>
    </row>
    <row r="177" spans="6:10" hidden="1" x14ac:dyDescent="0.25">
      <c r="F177" s="15"/>
      <c r="G177" s="15"/>
      <c r="H177" s="15"/>
      <c r="I177" s="15"/>
      <c r="J177" s="15"/>
    </row>
    <row r="178" spans="6:10" hidden="1" x14ac:dyDescent="0.25">
      <c r="F178" s="15"/>
      <c r="G178" s="15"/>
      <c r="H178" s="15"/>
      <c r="I178" s="15"/>
      <c r="J178" s="15"/>
    </row>
    <row r="179" spans="6:10" hidden="1" x14ac:dyDescent="0.25">
      <c r="F179" s="15"/>
      <c r="G179" s="15"/>
      <c r="H179" s="15"/>
      <c r="I179" s="15"/>
      <c r="J179" s="15"/>
    </row>
    <row r="180" spans="6:10" hidden="1" x14ac:dyDescent="0.25">
      <c r="F180" s="15"/>
      <c r="G180" s="15"/>
      <c r="H180" s="15"/>
      <c r="I180" s="15"/>
      <c r="J180" s="15"/>
    </row>
    <row r="181" spans="6:10" hidden="1" x14ac:dyDescent="0.25">
      <c r="F181" s="15"/>
      <c r="G181" s="15"/>
      <c r="H181" s="15"/>
      <c r="I181" s="15"/>
      <c r="J181" s="15"/>
    </row>
    <row r="182" spans="6:10" hidden="1" x14ac:dyDescent="0.25">
      <c r="F182" s="15"/>
      <c r="G182" s="15"/>
      <c r="H182" s="15"/>
      <c r="I182" s="15"/>
      <c r="J182" s="15"/>
    </row>
    <row r="183" spans="6:10" hidden="1" x14ac:dyDescent="0.25">
      <c r="F183" s="15"/>
      <c r="G183" s="15"/>
      <c r="H183" s="15"/>
      <c r="I183" s="15"/>
      <c r="J183" s="15"/>
    </row>
    <row r="184" spans="6:10" hidden="1" x14ac:dyDescent="0.25">
      <c r="F184" s="15"/>
      <c r="G184" s="15"/>
      <c r="H184" s="15"/>
      <c r="I184" s="15"/>
      <c r="J184" s="15"/>
    </row>
    <row r="185" spans="6:10" hidden="1" x14ac:dyDescent="0.25">
      <c r="F185" s="15"/>
      <c r="G185" s="15"/>
      <c r="H185" s="15"/>
      <c r="I185" s="15"/>
      <c r="J185" s="15"/>
    </row>
    <row r="186" spans="6:10" hidden="1" x14ac:dyDescent="0.25">
      <c r="F186" s="15"/>
      <c r="G186" s="15"/>
      <c r="H186" s="15"/>
      <c r="I186" s="15"/>
      <c r="J186" s="15"/>
    </row>
    <row r="187" spans="6:10" hidden="1" x14ac:dyDescent="0.25">
      <c r="F187" s="15"/>
      <c r="G187" s="15"/>
      <c r="H187" s="15"/>
      <c r="I187" s="15"/>
      <c r="J187" s="15"/>
    </row>
    <row r="188" spans="6:10" hidden="1" x14ac:dyDescent="0.25">
      <c r="F188" s="15"/>
      <c r="G188" s="15"/>
      <c r="H188" s="15"/>
      <c r="I188" s="15"/>
      <c r="J188" s="15"/>
    </row>
    <row r="189" spans="6:10" hidden="1" x14ac:dyDescent="0.25">
      <c r="F189" s="15"/>
      <c r="G189" s="15"/>
      <c r="H189" s="15"/>
      <c r="I189" s="15"/>
      <c r="J189" s="15"/>
    </row>
    <row r="190" spans="6:10" hidden="1" x14ac:dyDescent="0.25">
      <c r="F190" s="15"/>
      <c r="G190" s="15"/>
      <c r="H190" s="15"/>
      <c r="I190" s="15"/>
      <c r="J190" s="15"/>
    </row>
    <row r="191" spans="6:10" hidden="1" x14ac:dyDescent="0.25">
      <c r="F191" s="15"/>
      <c r="G191" s="15"/>
      <c r="H191" s="15"/>
      <c r="I191" s="15"/>
      <c r="J191" s="15"/>
    </row>
    <row r="192" spans="6:10" hidden="1" x14ac:dyDescent="0.25">
      <c r="F192" s="15"/>
      <c r="G192" s="15"/>
      <c r="H192" s="15"/>
      <c r="I192" s="15"/>
      <c r="J192" s="15"/>
    </row>
    <row r="193" spans="6:10" hidden="1" x14ac:dyDescent="0.25">
      <c r="F193" s="15"/>
      <c r="G193" s="15"/>
      <c r="H193" s="15"/>
      <c r="I193" s="15"/>
      <c r="J193" s="15"/>
    </row>
    <row r="194" spans="6:10" hidden="1" x14ac:dyDescent="0.25">
      <c r="F194" s="15"/>
      <c r="G194" s="15"/>
      <c r="H194" s="15"/>
      <c r="I194" s="15"/>
      <c r="J194" s="15"/>
    </row>
    <row r="195" spans="6:10" hidden="1" x14ac:dyDescent="0.25">
      <c r="F195" s="15"/>
      <c r="G195" s="15"/>
      <c r="H195" s="15"/>
      <c r="I195" s="15"/>
      <c r="J195" s="15"/>
    </row>
    <row r="196" spans="6:10" hidden="1" x14ac:dyDescent="0.25">
      <c r="F196" s="15"/>
      <c r="G196" s="15"/>
      <c r="H196" s="15"/>
      <c r="I196" s="15"/>
      <c r="J196" s="15"/>
    </row>
    <row r="197" spans="6:10" hidden="1" x14ac:dyDescent="0.25">
      <c r="F197" s="15"/>
      <c r="G197" s="15"/>
      <c r="H197" s="15"/>
      <c r="I197" s="15"/>
      <c r="J197" s="15"/>
    </row>
    <row r="198" spans="6:10" hidden="1" x14ac:dyDescent="0.25">
      <c r="F198" s="15"/>
      <c r="G198" s="15"/>
      <c r="H198" s="15"/>
      <c r="I198" s="15"/>
      <c r="J198" s="15"/>
    </row>
    <row r="199" spans="6:10" hidden="1" x14ac:dyDescent="0.25">
      <c r="F199" s="15"/>
      <c r="G199" s="15"/>
      <c r="H199" s="15"/>
      <c r="I199" s="15"/>
      <c r="J199" s="15"/>
    </row>
    <row r="200" spans="6:10" hidden="1" x14ac:dyDescent="0.25">
      <c r="F200" s="15"/>
      <c r="G200" s="15"/>
      <c r="H200" s="15"/>
      <c r="I200" s="15"/>
      <c r="J200" s="15"/>
    </row>
    <row r="201" spans="6:10" hidden="1" x14ac:dyDescent="0.25">
      <c r="F201" s="15"/>
      <c r="G201" s="15"/>
      <c r="H201" s="15"/>
      <c r="I201" s="15"/>
      <c r="J201" s="15"/>
    </row>
    <row r="202" spans="6:10" hidden="1" x14ac:dyDescent="0.25">
      <c r="F202" s="15"/>
      <c r="G202" s="15"/>
      <c r="H202" s="15"/>
      <c r="I202" s="15"/>
      <c r="J202" s="15"/>
    </row>
    <row r="203" spans="6:10" hidden="1" x14ac:dyDescent="0.25">
      <c r="F203" s="15"/>
      <c r="G203" s="15"/>
      <c r="H203" s="15"/>
      <c r="I203" s="15"/>
      <c r="J203" s="15"/>
    </row>
    <row r="204" spans="6:10" hidden="1" x14ac:dyDescent="0.25">
      <c r="F204" s="15"/>
      <c r="G204" s="15"/>
      <c r="H204" s="15"/>
      <c r="I204" s="15"/>
      <c r="J204" s="15"/>
    </row>
    <row r="205" spans="6:10" hidden="1" x14ac:dyDescent="0.25">
      <c r="F205" s="15"/>
      <c r="G205" s="15"/>
      <c r="H205" s="15"/>
      <c r="I205" s="15"/>
      <c r="J205" s="15"/>
    </row>
    <row r="206" spans="6:10" hidden="1" x14ac:dyDescent="0.25">
      <c r="F206" s="15"/>
      <c r="G206" s="15"/>
      <c r="H206" s="15"/>
      <c r="I206" s="15"/>
      <c r="J206" s="15"/>
    </row>
    <row r="207" spans="6:10" hidden="1" x14ac:dyDescent="0.25">
      <c r="F207" s="15"/>
      <c r="G207" s="15"/>
      <c r="H207" s="15"/>
      <c r="I207" s="15"/>
      <c r="J207" s="15"/>
    </row>
    <row r="208" spans="6:10" hidden="1" x14ac:dyDescent="0.25">
      <c r="F208" s="15"/>
      <c r="G208" s="15"/>
      <c r="H208" s="15"/>
      <c r="I208" s="15"/>
      <c r="J208" s="15"/>
    </row>
    <row r="209" spans="6:10" hidden="1" x14ac:dyDescent="0.25">
      <c r="F209" s="15"/>
      <c r="G209" s="15"/>
      <c r="H209" s="15"/>
      <c r="I209" s="15"/>
      <c r="J209" s="15"/>
    </row>
    <row r="210" spans="6:10" hidden="1" x14ac:dyDescent="0.25">
      <c r="F210" s="15"/>
      <c r="G210" s="15"/>
      <c r="H210" s="15"/>
      <c r="I210" s="15"/>
      <c r="J210" s="15"/>
    </row>
    <row r="211" spans="6:10" hidden="1" x14ac:dyDescent="0.25">
      <c r="F211" s="15"/>
      <c r="G211" s="15"/>
      <c r="H211" s="15"/>
      <c r="I211" s="15"/>
      <c r="J211" s="15"/>
    </row>
    <row r="212" spans="6:10" hidden="1" x14ac:dyDescent="0.25">
      <c r="F212" s="15"/>
      <c r="G212" s="15"/>
      <c r="H212" s="15"/>
      <c r="I212" s="15"/>
      <c r="J212" s="15"/>
    </row>
    <row r="213" spans="6:10" hidden="1" x14ac:dyDescent="0.25">
      <c r="F213" s="15"/>
      <c r="G213" s="15"/>
      <c r="H213" s="15"/>
      <c r="I213" s="15"/>
      <c r="J213" s="15"/>
    </row>
    <row r="214" spans="6:10" hidden="1" x14ac:dyDescent="0.25">
      <c r="F214" s="15"/>
      <c r="G214" s="15"/>
      <c r="H214" s="15"/>
      <c r="I214" s="15"/>
      <c r="J214" s="15"/>
    </row>
    <row r="215" spans="6:10" hidden="1" x14ac:dyDescent="0.25">
      <c r="F215" s="15"/>
      <c r="G215" s="15"/>
      <c r="H215" s="15"/>
      <c r="I215" s="15"/>
      <c r="J215" s="15"/>
    </row>
    <row r="216" spans="6:10" hidden="1" x14ac:dyDescent="0.25">
      <c r="F216" s="15"/>
      <c r="G216" s="15"/>
      <c r="H216" s="15"/>
      <c r="I216" s="15"/>
      <c r="J216" s="15"/>
    </row>
    <row r="217" spans="6:10" hidden="1" x14ac:dyDescent="0.25">
      <c r="F217" s="15"/>
      <c r="G217" s="15"/>
      <c r="H217" s="15"/>
      <c r="I217" s="15"/>
      <c r="J217" s="15"/>
    </row>
    <row r="218" spans="6:10" hidden="1" x14ac:dyDescent="0.25">
      <c r="F218" s="15"/>
      <c r="G218" s="15"/>
      <c r="H218" s="15"/>
      <c r="I218" s="15"/>
      <c r="J218" s="15"/>
    </row>
    <row r="219" spans="6:10" hidden="1" x14ac:dyDescent="0.25">
      <c r="F219" s="15"/>
      <c r="G219" s="15"/>
      <c r="H219" s="15"/>
      <c r="I219" s="15"/>
      <c r="J219" s="15"/>
    </row>
    <row r="220" spans="6:10" hidden="1" x14ac:dyDescent="0.25">
      <c r="F220" s="15"/>
      <c r="G220" s="15"/>
      <c r="H220" s="15"/>
      <c r="I220" s="15"/>
      <c r="J220" s="15"/>
    </row>
    <row r="221" spans="6:10" hidden="1" x14ac:dyDescent="0.25">
      <c r="F221" s="15"/>
      <c r="G221" s="15"/>
      <c r="H221" s="15"/>
      <c r="I221" s="15"/>
      <c r="J221" s="15"/>
    </row>
    <row r="222" spans="6:10" hidden="1" x14ac:dyDescent="0.25">
      <c r="F222" s="15"/>
      <c r="G222" s="15"/>
      <c r="H222" s="15"/>
      <c r="I222" s="15"/>
      <c r="J222" s="15"/>
    </row>
    <row r="223" spans="6:10" hidden="1" x14ac:dyDescent="0.25">
      <c r="F223" s="15"/>
      <c r="G223" s="15"/>
      <c r="H223" s="15"/>
      <c r="I223" s="15"/>
      <c r="J223" s="15"/>
    </row>
    <row r="224" spans="6:10" hidden="1" x14ac:dyDescent="0.25">
      <c r="F224" s="15"/>
      <c r="G224" s="15"/>
      <c r="H224" s="15"/>
      <c r="I224" s="15"/>
      <c r="J224" s="15"/>
    </row>
    <row r="225" spans="6:10" hidden="1" x14ac:dyDescent="0.25">
      <c r="F225" s="15"/>
      <c r="G225" s="15"/>
      <c r="H225" s="15"/>
      <c r="I225" s="15"/>
      <c r="J225" s="15"/>
    </row>
    <row r="226" spans="6:10" hidden="1" x14ac:dyDescent="0.25">
      <c r="F226" s="15"/>
      <c r="G226" s="15"/>
      <c r="H226" s="15"/>
      <c r="I226" s="15"/>
      <c r="J226" s="15"/>
    </row>
    <row r="227" spans="6:10" hidden="1" x14ac:dyDescent="0.25">
      <c r="F227" s="15"/>
      <c r="G227" s="15"/>
      <c r="H227" s="15"/>
      <c r="I227" s="15"/>
      <c r="J227" s="15"/>
    </row>
    <row r="228" spans="6:10" hidden="1" x14ac:dyDescent="0.25">
      <c r="F228" s="15"/>
      <c r="G228" s="15"/>
      <c r="H228" s="15"/>
      <c r="I228" s="15"/>
      <c r="J228" s="15"/>
    </row>
    <row r="229" spans="6:10" hidden="1" x14ac:dyDescent="0.25">
      <c r="F229" s="15"/>
      <c r="G229" s="15"/>
      <c r="H229" s="15"/>
      <c r="I229" s="15"/>
      <c r="J229" s="15"/>
    </row>
    <row r="230" spans="6:10" hidden="1" x14ac:dyDescent="0.25">
      <c r="F230" s="15"/>
      <c r="G230" s="15"/>
      <c r="H230" s="15"/>
      <c r="I230" s="15"/>
      <c r="J230" s="15"/>
    </row>
    <row r="231" spans="6:10" hidden="1" x14ac:dyDescent="0.25">
      <c r="F231" s="15"/>
      <c r="G231" s="15"/>
      <c r="H231" s="15"/>
      <c r="I231" s="15"/>
      <c r="J231" s="15"/>
    </row>
    <row r="232" spans="6:10" hidden="1" x14ac:dyDescent="0.25">
      <c r="F232" s="15"/>
      <c r="G232" s="15"/>
      <c r="H232" s="15"/>
      <c r="I232" s="15"/>
      <c r="J232" s="15"/>
    </row>
    <row r="233" spans="6:10" hidden="1" x14ac:dyDescent="0.25">
      <c r="F233" s="15"/>
      <c r="G233" s="15"/>
      <c r="H233" s="15"/>
      <c r="I233" s="15"/>
      <c r="J233" s="15"/>
    </row>
    <row r="234" spans="6:10" hidden="1" x14ac:dyDescent="0.25">
      <c r="F234" s="15"/>
      <c r="G234" s="15"/>
      <c r="H234" s="15"/>
      <c r="I234" s="15"/>
      <c r="J234" s="15"/>
    </row>
    <row r="235" spans="6:10" hidden="1" x14ac:dyDescent="0.25">
      <c r="F235" s="15"/>
      <c r="G235" s="15"/>
      <c r="H235" s="15"/>
      <c r="I235" s="15"/>
      <c r="J235" s="15"/>
    </row>
    <row r="236" spans="6:10" hidden="1" x14ac:dyDescent="0.25">
      <c r="F236" s="15"/>
      <c r="G236" s="15"/>
      <c r="H236" s="15"/>
      <c r="I236" s="15"/>
      <c r="J236" s="15"/>
    </row>
    <row r="237" spans="6:10" hidden="1" x14ac:dyDescent="0.25">
      <c r="F237" s="15"/>
      <c r="G237" s="15"/>
      <c r="H237" s="15"/>
      <c r="I237" s="15"/>
      <c r="J237" s="15"/>
    </row>
    <row r="238" spans="6:10" hidden="1" x14ac:dyDescent="0.25">
      <c r="F238" s="15"/>
      <c r="G238" s="15"/>
      <c r="H238" s="15"/>
      <c r="I238" s="15"/>
      <c r="J238" s="15"/>
    </row>
    <row r="239" spans="6:10" hidden="1" x14ac:dyDescent="0.25">
      <c r="F239" s="15"/>
      <c r="G239" s="15"/>
      <c r="H239" s="15"/>
      <c r="I239" s="15"/>
      <c r="J239" s="15"/>
    </row>
    <row r="240" spans="6:10" hidden="1" x14ac:dyDescent="0.25">
      <c r="F240" s="15"/>
      <c r="G240" s="15"/>
      <c r="H240" s="15"/>
      <c r="I240" s="15"/>
      <c r="J240" s="15"/>
    </row>
    <row r="241" spans="6:10" hidden="1" x14ac:dyDescent="0.25">
      <c r="F241" s="15"/>
      <c r="G241" s="15"/>
      <c r="H241" s="15"/>
      <c r="I241" s="15"/>
      <c r="J241" s="15"/>
    </row>
    <row r="242" spans="6:10" hidden="1" x14ac:dyDescent="0.25">
      <c r="F242" s="15"/>
      <c r="G242" s="15"/>
      <c r="H242" s="15"/>
      <c r="I242" s="15"/>
      <c r="J242" s="15"/>
    </row>
    <row r="243" spans="6:10" hidden="1" x14ac:dyDescent="0.25">
      <c r="F243" s="15"/>
      <c r="G243" s="15"/>
      <c r="H243" s="15"/>
      <c r="I243" s="15"/>
      <c r="J243" s="15"/>
    </row>
    <row r="244" spans="6:10" hidden="1" x14ac:dyDescent="0.25">
      <c r="F244" s="15"/>
      <c r="G244" s="15"/>
      <c r="H244" s="15"/>
      <c r="I244" s="15"/>
      <c r="J244" s="15"/>
    </row>
    <row r="245" spans="6:10" hidden="1" x14ac:dyDescent="0.25">
      <c r="F245" s="15"/>
      <c r="G245" s="15"/>
      <c r="H245" s="15"/>
      <c r="I245" s="15"/>
      <c r="J245" s="15"/>
    </row>
    <row r="246" spans="6:10" hidden="1" x14ac:dyDescent="0.25">
      <c r="F246" s="15"/>
      <c r="G246" s="15"/>
      <c r="H246" s="15"/>
      <c r="I246" s="15"/>
      <c r="J246" s="15"/>
    </row>
    <row r="247" spans="6:10" hidden="1" x14ac:dyDescent="0.25">
      <c r="F247" s="15"/>
      <c r="G247" s="15"/>
      <c r="H247" s="15"/>
      <c r="I247" s="15"/>
      <c r="J247" s="15"/>
    </row>
    <row r="248" spans="6:10" hidden="1" x14ac:dyDescent="0.25">
      <c r="F248" s="15"/>
      <c r="G248" s="15"/>
      <c r="H248" s="15"/>
      <c r="I248" s="15"/>
      <c r="J248" s="15"/>
    </row>
    <row r="249" spans="6:10" hidden="1" x14ac:dyDescent="0.25">
      <c r="F249" s="15"/>
      <c r="G249" s="15"/>
      <c r="H249" s="15"/>
      <c r="I249" s="15"/>
      <c r="J249" s="15"/>
    </row>
    <row r="250" spans="6:10" hidden="1" x14ac:dyDescent="0.25">
      <c r="F250" s="15"/>
      <c r="G250" s="15"/>
      <c r="H250" s="15"/>
      <c r="I250" s="15"/>
      <c r="J250" s="15"/>
    </row>
    <row r="251" spans="6:10" hidden="1" x14ac:dyDescent="0.25">
      <c r="F251" s="15"/>
      <c r="G251" s="15"/>
      <c r="H251" s="15"/>
      <c r="I251" s="15"/>
      <c r="J251" s="15"/>
    </row>
    <row r="252" spans="6:10" hidden="1" x14ac:dyDescent="0.25">
      <c r="F252" s="15"/>
      <c r="G252" s="15"/>
      <c r="H252" s="15"/>
      <c r="I252" s="15"/>
      <c r="J252" s="15"/>
    </row>
    <row r="253" spans="6:10" hidden="1" x14ac:dyDescent="0.25">
      <c r="F253" s="15"/>
      <c r="G253" s="15"/>
      <c r="H253" s="15"/>
      <c r="I253" s="15"/>
      <c r="J253" s="15"/>
    </row>
    <row r="254" spans="6:10" hidden="1" x14ac:dyDescent="0.25">
      <c r="F254" s="15"/>
      <c r="G254" s="15"/>
      <c r="H254" s="15"/>
      <c r="I254" s="15"/>
      <c r="J254" s="15"/>
    </row>
    <row r="255" spans="6:10" hidden="1" x14ac:dyDescent="0.25">
      <c r="F255" s="15"/>
      <c r="G255" s="15"/>
      <c r="H255" s="15"/>
      <c r="I255" s="15"/>
      <c r="J255" s="15"/>
    </row>
    <row r="256" spans="6:10" hidden="1" x14ac:dyDescent="0.25">
      <c r="F256" s="15"/>
      <c r="G256" s="15"/>
      <c r="H256" s="15"/>
      <c r="I256" s="15"/>
      <c r="J256" s="15"/>
    </row>
    <row r="257" spans="6:10" hidden="1" x14ac:dyDescent="0.25">
      <c r="F257" s="15"/>
      <c r="G257" s="15"/>
      <c r="H257" s="15"/>
      <c r="I257" s="15"/>
      <c r="J257" s="15"/>
    </row>
    <row r="258" spans="6:10" hidden="1" x14ac:dyDescent="0.25">
      <c r="F258" s="15"/>
      <c r="G258" s="15"/>
      <c r="H258" s="15"/>
      <c r="I258" s="15"/>
      <c r="J258" s="15"/>
    </row>
    <row r="259" spans="6:10" hidden="1" x14ac:dyDescent="0.25">
      <c r="F259" s="15"/>
      <c r="G259" s="15"/>
      <c r="H259" s="15"/>
      <c r="I259" s="15"/>
      <c r="J259" s="15"/>
    </row>
    <row r="260" spans="6:10" hidden="1" x14ac:dyDescent="0.25">
      <c r="F260" s="15"/>
      <c r="G260" s="15"/>
      <c r="H260" s="15"/>
      <c r="I260" s="15"/>
      <c r="J260" s="15"/>
    </row>
    <row r="261" spans="6:10" hidden="1" x14ac:dyDescent="0.25">
      <c r="F261" s="15"/>
      <c r="G261" s="15"/>
      <c r="H261" s="15"/>
      <c r="I261" s="15"/>
      <c r="J261" s="15"/>
    </row>
    <row r="262" spans="6:10" hidden="1" x14ac:dyDescent="0.25">
      <c r="F262" s="15"/>
      <c r="G262" s="15"/>
      <c r="H262" s="15"/>
      <c r="I262" s="15"/>
      <c r="J262" s="15"/>
    </row>
    <row r="263" spans="6:10" hidden="1" x14ac:dyDescent="0.25">
      <c r="F263" s="15"/>
      <c r="G263" s="15"/>
      <c r="H263" s="15"/>
      <c r="I263" s="15"/>
      <c r="J263" s="15"/>
    </row>
    <row r="264" spans="6:10" hidden="1" x14ac:dyDescent="0.25">
      <c r="F264" s="15"/>
      <c r="G264" s="15"/>
      <c r="H264" s="15"/>
      <c r="I264" s="15"/>
      <c r="J264" s="15"/>
    </row>
    <row r="265" spans="6:10" hidden="1" x14ac:dyDescent="0.25">
      <c r="F265" s="15"/>
      <c r="G265" s="15"/>
      <c r="H265" s="15"/>
      <c r="I265" s="15"/>
      <c r="J265" s="15"/>
    </row>
    <row r="266" spans="6:10" hidden="1" x14ac:dyDescent="0.25">
      <c r="F266" s="15"/>
      <c r="G266" s="15"/>
      <c r="H266" s="15"/>
      <c r="I266" s="15"/>
      <c r="J266" s="15"/>
    </row>
    <row r="267" spans="6:10" hidden="1" x14ac:dyDescent="0.25">
      <c r="F267" s="15"/>
      <c r="G267" s="15"/>
      <c r="H267" s="15"/>
      <c r="I267" s="15"/>
      <c r="J267" s="15"/>
    </row>
    <row r="268" spans="6:10" hidden="1" x14ac:dyDescent="0.25">
      <c r="F268" s="15"/>
      <c r="G268" s="15"/>
      <c r="H268" s="15"/>
      <c r="I268" s="15"/>
      <c r="J268" s="15"/>
    </row>
    <row r="269" spans="6:10" hidden="1" x14ac:dyDescent="0.25">
      <c r="F269" s="15"/>
      <c r="G269" s="15"/>
      <c r="H269" s="15"/>
      <c r="I269" s="15"/>
      <c r="J269" s="15"/>
    </row>
    <row r="270" spans="6:10" hidden="1" x14ac:dyDescent="0.25">
      <c r="F270" s="15"/>
      <c r="G270" s="15"/>
      <c r="H270" s="15"/>
      <c r="I270" s="15"/>
      <c r="J270" s="15"/>
    </row>
    <row r="271" spans="6:10" hidden="1" x14ac:dyDescent="0.25">
      <c r="F271" s="15"/>
      <c r="G271" s="15"/>
      <c r="H271" s="15"/>
      <c r="I271" s="15"/>
      <c r="J271" s="15"/>
    </row>
    <row r="272" spans="6:10" hidden="1" x14ac:dyDescent="0.25">
      <c r="F272" s="15"/>
      <c r="G272" s="15"/>
      <c r="H272" s="15"/>
      <c r="I272" s="15"/>
      <c r="J272" s="15"/>
    </row>
    <row r="273" spans="6:10" hidden="1" x14ac:dyDescent="0.25">
      <c r="F273" s="15"/>
      <c r="G273" s="15"/>
      <c r="H273" s="15"/>
      <c r="I273" s="15"/>
      <c r="J273" s="15"/>
    </row>
    <row r="274" spans="6:10" hidden="1" x14ac:dyDescent="0.25">
      <c r="F274" s="15"/>
      <c r="G274" s="15"/>
      <c r="H274" s="15"/>
      <c r="I274" s="15"/>
      <c r="J274" s="15"/>
    </row>
    <row r="275" spans="6:10" hidden="1" x14ac:dyDescent="0.25">
      <c r="F275" s="15"/>
      <c r="G275" s="15"/>
      <c r="H275" s="15"/>
      <c r="I275" s="15"/>
      <c r="J275" s="15"/>
    </row>
    <row r="276" spans="6:10" hidden="1" x14ac:dyDescent="0.25">
      <c r="F276" s="15"/>
      <c r="G276" s="15"/>
      <c r="H276" s="15"/>
      <c r="I276" s="15"/>
      <c r="J276" s="15"/>
    </row>
    <row r="277" spans="6:10" hidden="1" x14ac:dyDescent="0.25">
      <c r="F277" s="15"/>
      <c r="G277" s="15"/>
      <c r="H277" s="15"/>
      <c r="I277" s="15"/>
      <c r="J277" s="15"/>
    </row>
    <row r="278" spans="6:10" hidden="1" x14ac:dyDescent="0.25">
      <c r="F278" s="15"/>
      <c r="G278" s="15"/>
      <c r="H278" s="15"/>
      <c r="I278" s="15"/>
      <c r="J278" s="15"/>
    </row>
    <row r="279" spans="6:10" hidden="1" x14ac:dyDescent="0.25">
      <c r="F279" s="15"/>
      <c r="G279" s="15"/>
      <c r="H279" s="15"/>
      <c r="I279" s="15"/>
      <c r="J279" s="15"/>
    </row>
    <row r="280" spans="6:10" hidden="1" x14ac:dyDescent="0.25">
      <c r="F280" s="15"/>
      <c r="G280" s="15"/>
      <c r="H280" s="15"/>
      <c r="I280" s="15"/>
      <c r="J280" s="15"/>
    </row>
    <row r="281" spans="6:10" hidden="1" x14ac:dyDescent="0.25">
      <c r="F281" s="15"/>
      <c r="G281" s="15"/>
      <c r="H281" s="15"/>
      <c r="I281" s="15"/>
      <c r="J281" s="15"/>
    </row>
    <row r="282" spans="6:10" hidden="1" x14ac:dyDescent="0.25">
      <c r="F282" s="15"/>
      <c r="G282" s="15"/>
      <c r="H282" s="15"/>
      <c r="I282" s="15"/>
      <c r="J282" s="15"/>
    </row>
    <row r="283" spans="6:10" hidden="1" x14ac:dyDescent="0.25">
      <c r="F283" s="15"/>
      <c r="G283" s="15"/>
      <c r="H283" s="15"/>
      <c r="I283" s="15"/>
      <c r="J283" s="15"/>
    </row>
    <row r="284" spans="6:10" hidden="1" x14ac:dyDescent="0.25">
      <c r="F284" s="15"/>
      <c r="G284" s="15"/>
      <c r="H284" s="15"/>
      <c r="I284" s="15"/>
      <c r="J284" s="15"/>
    </row>
    <row r="285" spans="6:10" hidden="1" x14ac:dyDescent="0.25">
      <c r="F285" s="15"/>
      <c r="G285" s="15"/>
      <c r="H285" s="15"/>
      <c r="I285" s="15"/>
      <c r="J285" s="15"/>
    </row>
    <row r="286" spans="6:10" hidden="1" x14ac:dyDescent="0.25">
      <c r="F286" s="15"/>
      <c r="G286" s="15"/>
      <c r="H286" s="15"/>
      <c r="I286" s="15"/>
      <c r="J286" s="15"/>
    </row>
    <row r="287" spans="6:10" hidden="1" x14ac:dyDescent="0.25">
      <c r="F287" s="15"/>
      <c r="G287" s="15"/>
      <c r="H287" s="15"/>
      <c r="I287" s="15"/>
      <c r="J287" s="15"/>
    </row>
    <row r="288" spans="6:10" hidden="1" x14ac:dyDescent="0.25">
      <c r="F288" s="15"/>
      <c r="G288" s="15"/>
      <c r="H288" s="15"/>
      <c r="I288" s="15"/>
      <c r="J288" s="15"/>
    </row>
    <row r="289" spans="6:10" hidden="1" x14ac:dyDescent="0.25">
      <c r="F289" s="15"/>
      <c r="G289" s="15"/>
      <c r="H289" s="15"/>
      <c r="I289" s="15"/>
      <c r="J289" s="15"/>
    </row>
    <row r="290" spans="6:10" hidden="1" x14ac:dyDescent="0.25">
      <c r="F290" s="15"/>
      <c r="G290" s="15"/>
      <c r="H290" s="15"/>
      <c r="I290" s="15"/>
      <c r="J290" s="15"/>
    </row>
    <row r="291" spans="6:10" hidden="1" x14ac:dyDescent="0.25">
      <c r="F291" s="15"/>
      <c r="G291" s="15"/>
      <c r="H291" s="15"/>
      <c r="I291" s="15"/>
      <c r="J291" s="15"/>
    </row>
    <row r="292" spans="6:10" hidden="1" x14ac:dyDescent="0.25">
      <c r="F292" s="15"/>
      <c r="G292" s="15"/>
      <c r="H292" s="15"/>
      <c r="I292" s="15"/>
      <c r="J292" s="15"/>
    </row>
    <row r="293" spans="6:10" hidden="1" x14ac:dyDescent="0.25">
      <c r="F293" s="15"/>
      <c r="G293" s="15"/>
      <c r="H293" s="15"/>
      <c r="I293" s="15"/>
      <c r="J293" s="15"/>
    </row>
    <row r="294" spans="6:10" hidden="1" x14ac:dyDescent="0.25">
      <c r="F294" s="15"/>
      <c r="G294" s="15"/>
      <c r="H294" s="15"/>
      <c r="I294" s="15"/>
      <c r="J294" s="15"/>
    </row>
    <row r="295" spans="6:10" hidden="1" x14ac:dyDescent="0.25">
      <c r="F295" s="15"/>
      <c r="G295" s="15"/>
      <c r="H295" s="15"/>
      <c r="I295" s="15"/>
      <c r="J295" s="15"/>
    </row>
    <row r="296" spans="6:10" hidden="1" x14ac:dyDescent="0.25">
      <c r="F296" s="15"/>
      <c r="G296" s="15"/>
      <c r="H296" s="15"/>
      <c r="I296" s="15"/>
      <c r="J296" s="15"/>
    </row>
    <row r="297" spans="6:10" hidden="1" x14ac:dyDescent="0.25">
      <c r="F297" s="15"/>
      <c r="G297" s="15"/>
      <c r="H297" s="15"/>
      <c r="I297" s="15"/>
      <c r="J297" s="15"/>
    </row>
    <row r="298" spans="6:10" hidden="1" x14ac:dyDescent="0.25">
      <c r="F298" s="15"/>
      <c r="G298" s="15"/>
      <c r="H298" s="15"/>
      <c r="I298" s="15"/>
      <c r="J298" s="15"/>
    </row>
    <row r="299" spans="6:10" hidden="1" x14ac:dyDescent="0.25">
      <c r="F299" s="15"/>
      <c r="G299" s="15"/>
      <c r="H299" s="15"/>
      <c r="I299" s="15"/>
      <c r="J299" s="15"/>
    </row>
    <row r="300" spans="6:10" hidden="1" x14ac:dyDescent="0.25">
      <c r="F300" s="15"/>
      <c r="G300" s="15"/>
      <c r="H300" s="15"/>
      <c r="I300" s="15"/>
      <c r="J300" s="15"/>
    </row>
    <row r="301" spans="6:10" hidden="1" x14ac:dyDescent="0.25">
      <c r="F301" s="15"/>
      <c r="G301" s="15"/>
      <c r="H301" s="15"/>
      <c r="I301" s="15"/>
      <c r="J301" s="15"/>
    </row>
    <row r="302" spans="6:10" hidden="1" x14ac:dyDescent="0.25">
      <c r="F302" s="15"/>
      <c r="G302" s="15"/>
      <c r="H302" s="15"/>
      <c r="I302" s="15"/>
      <c r="J302" s="15"/>
    </row>
    <row r="303" spans="6:10" hidden="1" x14ac:dyDescent="0.25">
      <c r="F303" s="15"/>
      <c r="G303" s="15"/>
      <c r="H303" s="15"/>
      <c r="I303" s="15"/>
      <c r="J303" s="15"/>
    </row>
    <row r="304" spans="6:10" hidden="1" x14ac:dyDescent="0.25">
      <c r="F304" s="15"/>
      <c r="G304" s="15"/>
      <c r="H304" s="15"/>
      <c r="I304" s="15"/>
      <c r="J304" s="15"/>
    </row>
    <row r="305" spans="6:10" hidden="1" x14ac:dyDescent="0.25">
      <c r="F305" s="15"/>
      <c r="G305" s="15"/>
      <c r="H305" s="15"/>
      <c r="I305" s="15"/>
      <c r="J305" s="15"/>
    </row>
    <row r="306" spans="6:10" hidden="1" x14ac:dyDescent="0.25">
      <c r="F306" s="15"/>
      <c r="G306" s="15"/>
      <c r="H306" s="15"/>
      <c r="I306" s="15"/>
      <c r="J306" s="15"/>
    </row>
    <row r="307" spans="6:10" hidden="1" x14ac:dyDescent="0.25">
      <c r="F307" s="15"/>
      <c r="G307" s="15"/>
      <c r="H307" s="15"/>
      <c r="I307" s="15"/>
      <c r="J307" s="15"/>
    </row>
    <row r="308" spans="6:10" hidden="1" x14ac:dyDescent="0.25">
      <c r="F308" s="15"/>
      <c r="G308" s="15"/>
      <c r="H308" s="15"/>
      <c r="I308" s="15"/>
      <c r="J308" s="15"/>
    </row>
    <row r="309" spans="6:10" hidden="1" x14ac:dyDescent="0.25">
      <c r="F309" s="15"/>
      <c r="G309" s="15"/>
      <c r="H309" s="15"/>
      <c r="I309" s="15"/>
      <c r="J309" s="15"/>
    </row>
    <row r="310" spans="6:10" hidden="1" x14ac:dyDescent="0.25">
      <c r="F310" s="15"/>
      <c r="G310" s="15"/>
      <c r="H310" s="15"/>
      <c r="I310" s="15"/>
      <c r="J310" s="15"/>
    </row>
    <row r="311" spans="6:10" hidden="1" x14ac:dyDescent="0.25">
      <c r="F311" s="15"/>
      <c r="G311" s="15"/>
      <c r="H311" s="15"/>
      <c r="I311" s="15"/>
      <c r="J311" s="15"/>
    </row>
    <row r="312" spans="6:10" hidden="1" x14ac:dyDescent="0.25">
      <c r="F312" s="15"/>
      <c r="G312" s="15"/>
      <c r="H312" s="15"/>
      <c r="I312" s="15"/>
      <c r="J312" s="15"/>
    </row>
    <row r="313" spans="6:10" hidden="1" x14ac:dyDescent="0.25">
      <c r="F313" s="15"/>
      <c r="G313" s="15"/>
      <c r="H313" s="15"/>
      <c r="I313" s="15"/>
      <c r="J313" s="15"/>
    </row>
    <row r="314" spans="6:10" hidden="1" x14ac:dyDescent="0.25">
      <c r="F314" s="15"/>
      <c r="G314" s="15"/>
      <c r="H314" s="15"/>
      <c r="I314" s="15"/>
      <c r="J314" s="15"/>
    </row>
    <row r="315" spans="6:10" hidden="1" x14ac:dyDescent="0.25">
      <c r="F315" s="15"/>
      <c r="G315" s="15"/>
      <c r="H315" s="15"/>
      <c r="I315" s="15"/>
      <c r="J315" s="15"/>
    </row>
    <row r="316" spans="6:10" hidden="1" x14ac:dyDescent="0.25">
      <c r="F316" s="15"/>
      <c r="G316" s="15"/>
      <c r="H316" s="15"/>
      <c r="I316" s="15"/>
      <c r="J316" s="15"/>
    </row>
    <row r="317" spans="6:10" hidden="1" x14ac:dyDescent="0.25">
      <c r="F317" s="15"/>
      <c r="G317" s="15"/>
      <c r="H317" s="15"/>
      <c r="I317" s="15"/>
      <c r="J317" s="15"/>
    </row>
    <row r="318" spans="6:10" hidden="1" x14ac:dyDescent="0.25">
      <c r="F318" s="15"/>
      <c r="G318" s="15"/>
      <c r="H318" s="15"/>
      <c r="I318" s="15"/>
      <c r="J318" s="15"/>
    </row>
    <row r="319" spans="6:10" hidden="1" x14ac:dyDescent="0.25">
      <c r="F319" s="15"/>
      <c r="G319" s="15"/>
      <c r="H319" s="15"/>
      <c r="I319" s="15"/>
      <c r="J319" s="15"/>
    </row>
    <row r="320" spans="6:10" hidden="1" x14ac:dyDescent="0.25">
      <c r="F320" s="15"/>
      <c r="G320" s="15"/>
      <c r="H320" s="15"/>
      <c r="I320" s="15"/>
      <c r="J320" s="15"/>
    </row>
    <row r="321" spans="6:10" hidden="1" x14ac:dyDescent="0.25">
      <c r="F321" s="15"/>
      <c r="G321" s="15"/>
      <c r="H321" s="15"/>
      <c r="I321" s="15"/>
      <c r="J321" s="15"/>
    </row>
    <row r="322" spans="6:10" hidden="1" x14ac:dyDescent="0.25">
      <c r="F322" s="15"/>
      <c r="G322" s="15"/>
      <c r="H322" s="15"/>
      <c r="I322" s="15"/>
      <c r="J322" s="15"/>
    </row>
    <row r="323" spans="6:10" hidden="1" x14ac:dyDescent="0.25">
      <c r="F323" s="15"/>
      <c r="G323" s="15"/>
      <c r="H323" s="15"/>
      <c r="I323" s="15"/>
      <c r="J323" s="15"/>
    </row>
    <row r="324" spans="6:10" hidden="1" x14ac:dyDescent="0.25">
      <c r="F324" s="15"/>
      <c r="G324" s="15"/>
      <c r="H324" s="15"/>
      <c r="I324" s="15"/>
      <c r="J324" s="15"/>
    </row>
    <row r="325" spans="6:10" hidden="1" x14ac:dyDescent="0.25">
      <c r="F325" s="15"/>
      <c r="G325" s="15"/>
      <c r="H325" s="15"/>
      <c r="I325" s="15"/>
      <c r="J325" s="15"/>
    </row>
    <row r="326" spans="6:10" hidden="1" x14ac:dyDescent="0.25">
      <c r="F326" s="15"/>
      <c r="G326" s="15"/>
      <c r="H326" s="15"/>
      <c r="I326" s="15"/>
      <c r="J326" s="15"/>
    </row>
    <row r="327" spans="6:10" hidden="1" x14ac:dyDescent="0.25">
      <c r="F327" s="15"/>
      <c r="G327" s="15"/>
      <c r="H327" s="15"/>
      <c r="I327" s="15"/>
      <c r="J327" s="15"/>
    </row>
    <row r="328" spans="6:10" hidden="1" x14ac:dyDescent="0.25">
      <c r="F328" s="15"/>
      <c r="G328" s="15"/>
      <c r="H328" s="15"/>
      <c r="I328" s="15"/>
      <c r="J328" s="15"/>
    </row>
    <row r="329" spans="6:10" hidden="1" x14ac:dyDescent="0.25">
      <c r="F329" s="15"/>
      <c r="G329" s="15"/>
      <c r="H329" s="15"/>
      <c r="I329" s="15"/>
      <c r="J329" s="15"/>
    </row>
    <row r="330" spans="6:10" hidden="1" x14ac:dyDescent="0.25">
      <c r="F330" s="15"/>
      <c r="G330" s="15"/>
      <c r="H330" s="15"/>
      <c r="I330" s="15"/>
      <c r="J330" s="15"/>
    </row>
    <row r="331" spans="6:10" hidden="1" x14ac:dyDescent="0.25">
      <c r="F331" s="15"/>
      <c r="G331" s="15"/>
      <c r="H331" s="15"/>
      <c r="I331" s="15"/>
      <c r="J331" s="15"/>
    </row>
    <row r="332" spans="6:10" hidden="1" x14ac:dyDescent="0.25">
      <c r="F332" s="15"/>
      <c r="G332" s="15"/>
      <c r="H332" s="15"/>
      <c r="I332" s="15"/>
      <c r="J332" s="15"/>
    </row>
    <row r="333" spans="6:10" hidden="1" x14ac:dyDescent="0.25">
      <c r="F333" s="15"/>
      <c r="G333" s="15"/>
      <c r="H333" s="15"/>
      <c r="I333" s="15"/>
      <c r="J333" s="15"/>
    </row>
    <row r="334" spans="6:10" hidden="1" x14ac:dyDescent="0.25">
      <c r="F334" s="15"/>
      <c r="G334" s="15"/>
      <c r="H334" s="15"/>
      <c r="I334" s="15"/>
      <c r="J334" s="15"/>
    </row>
    <row r="335" spans="6:10" hidden="1" x14ac:dyDescent="0.25">
      <c r="F335" s="15"/>
      <c r="G335" s="15"/>
      <c r="H335" s="15"/>
      <c r="I335" s="15"/>
      <c r="J335" s="15"/>
    </row>
    <row r="336" spans="6:10" hidden="1" x14ac:dyDescent="0.25">
      <c r="F336" s="15"/>
      <c r="G336" s="15"/>
      <c r="H336" s="15"/>
      <c r="I336" s="15"/>
      <c r="J336" s="15"/>
    </row>
    <row r="337" spans="6:10" hidden="1" x14ac:dyDescent="0.25">
      <c r="F337" s="15"/>
      <c r="G337" s="15"/>
      <c r="H337" s="15"/>
      <c r="I337" s="15"/>
      <c r="J337" s="15"/>
    </row>
    <row r="338" spans="6:10" hidden="1" x14ac:dyDescent="0.25">
      <c r="F338" s="15"/>
      <c r="G338" s="15"/>
      <c r="H338" s="15"/>
      <c r="I338" s="15"/>
      <c r="J338" s="15"/>
    </row>
    <row r="339" spans="6:10" hidden="1" x14ac:dyDescent="0.25">
      <c r="F339" s="15"/>
      <c r="G339" s="15"/>
      <c r="H339" s="15"/>
      <c r="I339" s="15"/>
      <c r="J339" s="15"/>
    </row>
    <row r="340" spans="6:10" hidden="1" x14ac:dyDescent="0.25">
      <c r="F340" s="15"/>
      <c r="G340" s="15"/>
      <c r="H340" s="15"/>
      <c r="I340" s="15"/>
      <c r="J340" s="15"/>
    </row>
    <row r="341" spans="6:10" hidden="1" x14ac:dyDescent="0.25">
      <c r="F341" s="15"/>
      <c r="G341" s="15"/>
      <c r="H341" s="15"/>
      <c r="I341" s="15"/>
      <c r="J341" s="15"/>
    </row>
    <row r="342" spans="6:10" hidden="1" x14ac:dyDescent="0.25">
      <c r="F342" s="15"/>
      <c r="G342" s="15"/>
      <c r="H342" s="15"/>
      <c r="I342" s="15"/>
      <c r="J342" s="15"/>
    </row>
    <row r="343" spans="6:10" hidden="1" x14ac:dyDescent="0.25">
      <c r="F343" s="15"/>
      <c r="G343" s="15"/>
      <c r="H343" s="15"/>
      <c r="I343" s="15"/>
      <c r="J343" s="15"/>
    </row>
    <row r="344" spans="6:10" hidden="1" x14ac:dyDescent="0.25">
      <c r="F344" s="15"/>
      <c r="G344" s="15"/>
      <c r="H344" s="15"/>
      <c r="I344" s="15"/>
      <c r="J344" s="15"/>
    </row>
    <row r="345" spans="6:10" hidden="1" x14ac:dyDescent="0.25">
      <c r="F345" s="15"/>
      <c r="G345" s="15"/>
      <c r="H345" s="15"/>
      <c r="I345" s="15"/>
      <c r="J345" s="15"/>
    </row>
    <row r="346" spans="6:10" hidden="1" x14ac:dyDescent="0.25">
      <c r="F346" s="15"/>
      <c r="G346" s="15"/>
      <c r="H346" s="15"/>
      <c r="I346" s="15"/>
      <c r="J346" s="15"/>
    </row>
    <row r="347" spans="6:10" hidden="1" x14ac:dyDescent="0.25">
      <c r="F347" s="15"/>
      <c r="G347" s="15"/>
      <c r="H347" s="15"/>
      <c r="I347" s="15"/>
      <c r="J347" s="15"/>
    </row>
    <row r="348" spans="6:10" hidden="1" x14ac:dyDescent="0.25">
      <c r="F348" s="15"/>
      <c r="G348" s="15"/>
      <c r="H348" s="15"/>
      <c r="I348" s="15"/>
      <c r="J348" s="15"/>
    </row>
    <row r="349" spans="6:10" hidden="1" x14ac:dyDescent="0.25">
      <c r="F349" s="15"/>
      <c r="G349" s="15"/>
      <c r="H349" s="15"/>
      <c r="I349" s="15"/>
      <c r="J349" s="15"/>
    </row>
    <row r="350" spans="6:10" hidden="1" x14ac:dyDescent="0.25">
      <c r="F350" s="15"/>
      <c r="G350" s="15"/>
      <c r="H350" s="15"/>
      <c r="I350" s="15"/>
      <c r="J350" s="15"/>
    </row>
    <row r="351" spans="6:10" hidden="1" x14ac:dyDescent="0.25">
      <c r="F351" s="15"/>
      <c r="G351" s="15"/>
      <c r="H351" s="15"/>
      <c r="I351" s="15"/>
      <c r="J351" s="15"/>
    </row>
    <row r="352" spans="6:10" hidden="1" x14ac:dyDescent="0.25">
      <c r="F352" s="15"/>
      <c r="G352" s="15"/>
      <c r="H352" s="15"/>
      <c r="I352" s="15"/>
      <c r="J352" s="15"/>
    </row>
    <row r="353" spans="6:10" x14ac:dyDescent="0.25">
      <c r="F353" s="15"/>
      <c r="G353" s="15"/>
      <c r="H353" s="15"/>
      <c r="I353" s="15"/>
      <c r="J353" s="15"/>
    </row>
    <row r="354" spans="6:10" x14ac:dyDescent="0.25">
      <c r="F354" s="15"/>
      <c r="G354" s="15"/>
      <c r="H354" s="15"/>
      <c r="I354" s="15"/>
      <c r="J354" s="15"/>
    </row>
    <row r="355" spans="6:10" x14ac:dyDescent="0.25">
      <c r="F355" s="15"/>
      <c r="G355" s="15"/>
      <c r="H355" s="15"/>
      <c r="I355" s="15"/>
      <c r="J355" s="15"/>
    </row>
    <row r="356" spans="6:10" x14ac:dyDescent="0.25">
      <c r="F356" s="15"/>
      <c r="G356" s="15"/>
      <c r="H356" s="15"/>
      <c r="I356" s="15"/>
      <c r="J356" s="15"/>
    </row>
    <row r="357" spans="6:10" x14ac:dyDescent="0.25">
      <c r="F357" s="15"/>
      <c r="G357" s="15"/>
      <c r="H357" s="15"/>
      <c r="I357" s="15"/>
      <c r="J357" s="15"/>
    </row>
  </sheetData>
  <mergeCells count="14">
    <mergeCell ref="F1:I1"/>
    <mergeCell ref="F2:I2"/>
    <mergeCell ref="F3:I3"/>
    <mergeCell ref="A7:C9"/>
    <mergeCell ref="D7:D10"/>
    <mergeCell ref="E7:E10"/>
    <mergeCell ref="F7:J7"/>
    <mergeCell ref="F8:F10"/>
    <mergeCell ref="G8:J8"/>
    <mergeCell ref="G9:G10"/>
    <mergeCell ref="H9:H10"/>
    <mergeCell ref="I9:I10"/>
    <mergeCell ref="J9:J10"/>
    <mergeCell ref="E4:I4"/>
  </mergeCells>
  <pageMargins left="0.7" right="0.7" top="0.75" bottom="0.7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7</vt:lpstr>
      <vt:lpstr>Havelvac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2018-06-15T06:23:24Z</dcterms:modified>
</cp:coreProperties>
</file>