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05"/>
  </bookViews>
  <sheets>
    <sheet name="Աղյուսակ 5" sheetId="1" r:id="rId1"/>
    <sheet name="Աղյուսակ 6" sheetId="2" r:id="rId2"/>
  </sheets>
  <calcPr calcId="145621"/>
</workbook>
</file>

<file path=xl/calcChain.xml><?xml version="1.0" encoding="utf-8"?>
<calcChain xmlns="http://schemas.openxmlformats.org/spreadsheetml/2006/main">
  <c r="F103" i="2" l="1"/>
  <c r="C16" i="2"/>
  <c r="E54" i="2"/>
  <c r="E55" i="2"/>
  <c r="E56" i="2"/>
  <c r="E57" i="2"/>
  <c r="E58" i="2"/>
  <c r="E59" i="2"/>
  <c r="E60" i="2"/>
  <c r="E61" i="2"/>
  <c r="E62" i="2"/>
  <c r="E63" i="2"/>
  <c r="E64" i="2"/>
  <c r="E65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4" i="2"/>
  <c r="E3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31" i="2"/>
  <c r="D32" i="2"/>
  <c r="D33" i="2"/>
  <c r="D34" i="2"/>
  <c r="D35" i="2"/>
  <c r="D36" i="2"/>
  <c r="D37" i="2"/>
  <c r="D38" i="2"/>
  <c r="D39" i="2"/>
  <c r="D40" i="2"/>
  <c r="D41" i="2"/>
  <c r="D30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4" i="2"/>
  <c r="F4" i="2"/>
  <c r="G5" i="2" l="1"/>
  <c r="F5" i="2"/>
  <c r="G96" i="1"/>
  <c r="G97" i="1"/>
  <c r="G98" i="1"/>
  <c r="G99" i="1"/>
  <c r="G100" i="1"/>
  <c r="G101" i="1"/>
  <c r="G102" i="1"/>
  <c r="G103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69" i="1"/>
  <c r="G68" i="1"/>
  <c r="G57" i="1"/>
  <c r="G58" i="1"/>
  <c r="G59" i="1"/>
  <c r="G60" i="1"/>
  <c r="G61" i="1"/>
  <c r="G62" i="1"/>
  <c r="G63" i="1"/>
  <c r="G64" i="1"/>
  <c r="G65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32" i="1"/>
  <c r="G31" i="1"/>
  <c r="G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5" i="1"/>
  <c r="D54" i="1"/>
  <c r="D55" i="1"/>
  <c r="D56" i="1"/>
  <c r="D57" i="1"/>
  <c r="D58" i="1"/>
  <c r="D59" i="1"/>
  <c r="D60" i="1"/>
  <c r="D61" i="1"/>
  <c r="D62" i="1"/>
  <c r="D63" i="1"/>
  <c r="D64" i="1"/>
  <c r="D65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G6" i="2" l="1"/>
  <c r="F6" i="2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4" i="1" s="1"/>
  <c r="G7" i="2" l="1"/>
  <c r="F7" i="2"/>
  <c r="F5" i="1"/>
  <c r="G8" i="2" l="1"/>
  <c r="F8" i="2"/>
  <c r="F6" i="1"/>
  <c r="G9" i="2" l="1"/>
  <c r="F9" i="2"/>
  <c r="F7" i="1"/>
  <c r="G10" i="2" l="1"/>
  <c r="F10" i="2"/>
  <c r="F8" i="1"/>
  <c r="G11" i="2" l="1"/>
  <c r="F11" i="2"/>
  <c r="F9" i="1"/>
  <c r="G12" i="2" l="1"/>
  <c r="F12" i="2"/>
  <c r="F10" i="1"/>
  <c r="G13" i="2" l="1"/>
  <c r="F13" i="2"/>
  <c r="F11" i="1"/>
  <c r="G14" i="2" l="1"/>
  <c r="F14" i="2"/>
  <c r="F12" i="1"/>
  <c r="G15" i="2" l="1"/>
  <c r="C4" i="2" s="1"/>
  <c r="F15" i="2"/>
  <c r="F13" i="1"/>
  <c r="F16" i="2" l="1"/>
  <c r="G16" i="2"/>
  <c r="F14" i="1"/>
  <c r="G17" i="2" l="1"/>
  <c r="F17" i="2"/>
  <c r="F15" i="1"/>
  <c r="C4" i="1"/>
  <c r="G18" i="2" l="1"/>
  <c r="F18" i="2"/>
  <c r="F16" i="1"/>
  <c r="G19" i="2" l="1"/>
  <c r="F19" i="2"/>
  <c r="F17" i="1"/>
  <c r="G20" i="2" l="1"/>
  <c r="F20" i="2"/>
  <c r="F18" i="1"/>
  <c r="G21" i="2" l="1"/>
  <c r="F21" i="2"/>
  <c r="F19" i="1"/>
  <c r="G22" i="2" l="1"/>
  <c r="F22" i="2"/>
  <c r="F20" i="1"/>
  <c r="G23" i="2" l="1"/>
  <c r="F23" i="2"/>
  <c r="F21" i="1"/>
  <c r="G24" i="2" l="1"/>
  <c r="F24" i="2"/>
  <c r="F22" i="1"/>
  <c r="G25" i="2" l="1"/>
  <c r="F25" i="2"/>
  <c r="F23" i="1"/>
  <c r="G26" i="2" l="1"/>
  <c r="F26" i="2"/>
  <c r="F24" i="1"/>
  <c r="G27" i="2" l="1"/>
  <c r="F27" i="2"/>
  <c r="F25" i="1"/>
  <c r="G30" i="2" l="1"/>
  <c r="F30" i="2"/>
  <c r="F26" i="1"/>
  <c r="G31" i="2" l="1"/>
  <c r="F31" i="2"/>
  <c r="F27" i="1"/>
  <c r="C16" i="1"/>
  <c r="G32" i="2" l="1"/>
  <c r="F32" i="2"/>
  <c r="F30" i="1"/>
  <c r="G33" i="2" l="1"/>
  <c r="F33" i="2"/>
  <c r="F31" i="1"/>
  <c r="G34" i="2" l="1"/>
  <c r="F34" i="2"/>
  <c r="F32" i="1"/>
  <c r="G35" i="2" l="1"/>
  <c r="F35" i="2"/>
  <c r="F33" i="1"/>
  <c r="G36" i="2" l="1"/>
  <c r="F36" i="2"/>
  <c r="F34" i="1"/>
  <c r="G37" i="2" l="1"/>
  <c r="F37" i="2"/>
  <c r="F35" i="1"/>
  <c r="G38" i="2" l="1"/>
  <c r="F38" i="2"/>
  <c r="F36" i="1"/>
  <c r="G39" i="2" l="1"/>
  <c r="F39" i="2"/>
  <c r="F37" i="1"/>
  <c r="G40" i="2" l="1"/>
  <c r="F40" i="2"/>
  <c r="F38" i="1"/>
  <c r="G41" i="2" l="1"/>
  <c r="C30" i="2" s="1"/>
  <c r="F41" i="2"/>
  <c r="F39" i="1"/>
  <c r="G42" i="2" l="1"/>
  <c r="F42" i="2"/>
  <c r="F40" i="1"/>
  <c r="G43" i="2" l="1"/>
  <c r="F43" i="2"/>
  <c r="C30" i="1"/>
  <c r="F41" i="1"/>
  <c r="G44" i="2" l="1"/>
  <c r="F44" i="2"/>
  <c r="F42" i="1"/>
  <c r="G45" i="2" l="1"/>
  <c r="F45" i="2"/>
  <c r="F43" i="1"/>
  <c r="G46" i="2" l="1"/>
  <c r="F46" i="2"/>
  <c r="F44" i="1"/>
  <c r="G47" i="2" l="1"/>
  <c r="F47" i="2"/>
  <c r="F45" i="1"/>
  <c r="G48" i="2" l="1"/>
  <c r="F48" i="2"/>
  <c r="F46" i="1"/>
  <c r="G49" i="2" l="1"/>
  <c r="F49" i="2"/>
  <c r="F47" i="1"/>
  <c r="G50" i="2" l="1"/>
  <c r="F50" i="2"/>
  <c r="F48" i="1"/>
  <c r="G51" i="2" l="1"/>
  <c r="F51" i="2"/>
  <c r="F49" i="1"/>
  <c r="G52" i="2" l="1"/>
  <c r="F52" i="2"/>
  <c r="F50" i="1"/>
  <c r="G53" i="2" l="1"/>
  <c r="C42" i="2" s="1"/>
  <c r="F53" i="2"/>
  <c r="F51" i="1"/>
  <c r="F54" i="2" l="1"/>
  <c r="G54" i="2"/>
  <c r="F52" i="1"/>
  <c r="F55" i="2" l="1"/>
  <c r="G55" i="2"/>
  <c r="C42" i="1"/>
  <c r="F53" i="1"/>
  <c r="F56" i="2" l="1"/>
  <c r="G56" i="2"/>
  <c r="F54" i="1"/>
  <c r="F57" i="2" l="1"/>
  <c r="G57" i="2"/>
  <c r="F55" i="1"/>
  <c r="F58" i="2" l="1"/>
  <c r="G58" i="2"/>
  <c r="F56" i="1"/>
  <c r="F59" i="2" l="1"/>
  <c r="G59" i="2"/>
  <c r="F57" i="1"/>
  <c r="F60" i="2" l="1"/>
  <c r="G60" i="2"/>
  <c r="F58" i="1"/>
  <c r="F61" i="2" l="1"/>
  <c r="G61" i="2"/>
  <c r="F59" i="1"/>
  <c r="F62" i="2" l="1"/>
  <c r="G62" i="2"/>
  <c r="F60" i="1"/>
  <c r="F63" i="2" l="1"/>
  <c r="G63" i="2"/>
  <c r="F61" i="1"/>
  <c r="F64" i="2" l="1"/>
  <c r="G64" i="2"/>
  <c r="F62" i="1"/>
  <c r="F65" i="2" l="1"/>
  <c r="G65" i="2"/>
  <c r="C54" i="2" s="1"/>
  <c r="F63" i="1"/>
  <c r="G68" i="2" l="1"/>
  <c r="F68" i="2"/>
  <c r="F64" i="1"/>
  <c r="G69" i="2" l="1"/>
  <c r="F69" i="2"/>
  <c r="C54" i="1"/>
  <c r="F65" i="1"/>
  <c r="G70" i="2" l="1"/>
  <c r="F70" i="2"/>
  <c r="F68" i="1"/>
  <c r="G71" i="2" l="1"/>
  <c r="F71" i="2"/>
  <c r="F69" i="1"/>
  <c r="G72" i="2" l="1"/>
  <c r="F72" i="2"/>
  <c r="F70" i="1"/>
  <c r="G73" i="2" l="1"/>
  <c r="F73" i="2"/>
  <c r="F71" i="1"/>
  <c r="G74" i="2" l="1"/>
  <c r="F74" i="2"/>
  <c r="F72" i="1"/>
  <c r="G75" i="2" l="1"/>
  <c r="F75" i="2"/>
  <c r="F73" i="1"/>
  <c r="G76" i="2" l="1"/>
  <c r="F76" i="2"/>
  <c r="F74" i="1"/>
  <c r="G77" i="2" l="1"/>
  <c r="F77" i="2"/>
  <c r="F75" i="1"/>
  <c r="G78" i="2" l="1"/>
  <c r="F78" i="2"/>
  <c r="F76" i="1"/>
  <c r="G79" i="2" l="1"/>
  <c r="C68" i="2" s="1"/>
  <c r="F79" i="2"/>
  <c r="F77" i="1"/>
  <c r="F80" i="2" l="1"/>
  <c r="G80" i="2"/>
  <c r="F78" i="1"/>
  <c r="G81" i="2" l="1"/>
  <c r="F81" i="2"/>
  <c r="C68" i="1"/>
  <c r="F79" i="1"/>
  <c r="F82" i="2" l="1"/>
  <c r="G82" i="2"/>
  <c r="F80" i="1"/>
  <c r="G83" i="2" l="1"/>
  <c r="F83" i="2"/>
  <c r="F81" i="1"/>
  <c r="F84" i="2" l="1"/>
  <c r="G84" i="2"/>
  <c r="F82" i="1"/>
  <c r="G85" i="2" l="1"/>
  <c r="F85" i="2"/>
  <c r="F83" i="1"/>
  <c r="F86" i="2" l="1"/>
  <c r="G86" i="2"/>
  <c r="F84" i="1"/>
  <c r="G87" i="2" l="1"/>
  <c r="F87" i="2"/>
  <c r="F85" i="1"/>
  <c r="F88" i="2" l="1"/>
  <c r="G88" i="2"/>
  <c r="F86" i="1"/>
  <c r="G89" i="2" l="1"/>
  <c r="F89" i="2"/>
  <c r="F87" i="1"/>
  <c r="F90" i="2" l="1"/>
  <c r="G90" i="2"/>
  <c r="F88" i="1"/>
  <c r="G91" i="2" l="1"/>
  <c r="C80" i="2" s="1"/>
  <c r="F91" i="2"/>
  <c r="F89" i="1"/>
  <c r="G92" i="2" l="1"/>
  <c r="F92" i="2"/>
  <c r="F90" i="1"/>
  <c r="G93" i="2" l="1"/>
  <c r="F93" i="2"/>
  <c r="C80" i="1"/>
  <c r="F91" i="1"/>
  <c r="G94" i="2" l="1"/>
  <c r="F94" i="2"/>
  <c r="F92" i="1"/>
  <c r="G95" i="2" l="1"/>
  <c r="F95" i="2"/>
  <c r="F93" i="1"/>
  <c r="G96" i="2" l="1"/>
  <c r="F96" i="2"/>
  <c r="F94" i="1"/>
  <c r="G97" i="2" l="1"/>
  <c r="F97" i="2"/>
  <c r="F95" i="1"/>
  <c r="G98" i="2" l="1"/>
  <c r="F98" i="2"/>
  <c r="F96" i="1"/>
  <c r="G99" i="2" l="1"/>
  <c r="F99" i="2"/>
  <c r="F97" i="1"/>
  <c r="G100" i="2" l="1"/>
  <c r="F100" i="2"/>
  <c r="F98" i="1"/>
  <c r="G101" i="2" l="1"/>
  <c r="F101" i="2"/>
  <c r="F99" i="1"/>
  <c r="G102" i="2" l="1"/>
  <c r="F102" i="2"/>
  <c r="F100" i="1"/>
  <c r="G103" i="2" l="1"/>
  <c r="C92" i="2" s="1"/>
  <c r="F101" i="1"/>
  <c r="F102" i="1" l="1"/>
  <c r="C92" i="1" l="1"/>
  <c r="F103" i="1"/>
</calcChain>
</file>

<file path=xl/sharedStrings.xml><?xml version="1.0" encoding="utf-8"?>
<sst xmlns="http://schemas.openxmlformats.org/spreadsheetml/2006/main" count="20" uniqueCount="13">
  <si>
    <t>Կուտակված վարկերի արժեքը ժամկետի վերջում (ամիս)</t>
  </si>
  <si>
    <t>Միավոր ժամանակահատվածում տրամադրված վարկերի քանակը (ամիս)</t>
  </si>
  <si>
    <t>Միավոր ժամանակահատվածում տրամադրված վարկերի արժեքը (ամիս)</t>
  </si>
  <si>
    <t>Կուտակված սուբսիդիա, որը պետք է վճարել միավոր ժամանակահատվածում (ամիս)</t>
  </si>
  <si>
    <t>Տարիներ</t>
  </si>
  <si>
    <t>Տարեկան սուբսիդիա</t>
  </si>
  <si>
    <t>Ամիսներ</t>
  </si>
  <si>
    <t xml:space="preserve">Աղյուսակ 6
</t>
  </si>
  <si>
    <t>* - Հաշվարկի պայմանները՝ 1. Վարկի մարման ժամկետայնություն՝ 36 ամիս
2. Վճարումները կատարվում են կիսամյակային պարբերականությամբ
3. Ամսական տրամադրվում է հավասարաչափ վարկ՝ 140,833,333.3 դրամ</t>
  </si>
  <si>
    <t>10 տոկոսային կետի սուբսիդավորման հաշվարկը (անձրևացում` տարեկան 500 հա)*</t>
  </si>
  <si>
    <t>* - Հաշվարկի պայմանները՝ 1. Վարկի մարման ժամկետայնություն՝ 36 ամիս
2. Վճարումները կատարվում են կիսամյակային պարբերականությամբ
3. Ամսական տրամադրվում է հավասարաչափ վարկ՝ 75.0 մլն դրամ</t>
  </si>
  <si>
    <t>10 տոկոսային կետի սուբսիդավորման հաշվարկը (կաթիլային ոռոգում` տարեկան 1300 հա)*</t>
  </si>
  <si>
    <t xml:space="preserve">Աղյուսակ 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</si>
</sst>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դ_ր_._-;\-* #,##0.00\ _դ_ր_._-;_-* &quot;-&quot;??\ _դ_ր_._-;_-@_-"/>
    <numFmt numFmtId="165" formatCode="_-* #,##0.0\ _դ_ր_._-;\-* #,##0.0\ _դ_ր_._-;_-* &quot;-&quot;??\ _դ_ր_._-;_-@_-"/>
    <numFmt numFmtId="166" formatCode="_-* #,##0\ _դ_ր_._-;\-* #,##0\ _դ_ր_._-;_-* &quot;-&quot;??\ _դ_ր_._-;_-@_-"/>
    <numFmt numFmtId="167" formatCode="0.0"/>
    <numFmt numFmtId="168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7" fontId="0" fillId="0" borderId="0" xfId="0" applyNumberFormat="1" applyBorder="1"/>
    <xf numFmtId="165" fontId="0" fillId="0" borderId="0" xfId="1" applyNumberFormat="1" applyFont="1" applyBorder="1"/>
    <xf numFmtId="164" fontId="0" fillId="0" borderId="0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6" fontId="0" fillId="0" borderId="0" xfId="0" applyNumberFormat="1"/>
    <xf numFmtId="168" fontId="0" fillId="0" borderId="0" xfId="0" applyNumberFormat="1"/>
    <xf numFmtId="166" fontId="2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6" fontId="2" fillId="0" borderId="4" xfId="1" applyNumberFormat="1" applyFont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sqref="A1:G1"/>
    </sheetView>
  </sheetViews>
  <sheetFormatPr defaultRowHeight="15" x14ac:dyDescent="0.25"/>
  <cols>
    <col min="1" max="1" width="11.28515625" customWidth="1"/>
    <col min="2" max="2" width="10.28515625" style="6" customWidth="1"/>
    <col min="3" max="3" width="16" customWidth="1"/>
    <col min="4" max="4" width="26.28515625" customWidth="1"/>
    <col min="5" max="5" width="29.42578125" customWidth="1"/>
    <col min="6" max="6" width="22.85546875" customWidth="1"/>
    <col min="7" max="7" width="30.7109375" customWidth="1"/>
    <col min="8" max="8" width="4.85546875" customWidth="1"/>
    <col min="11" max="11" width="15.42578125" customWidth="1"/>
  </cols>
  <sheetData>
    <row r="1" spans="1:11" ht="16.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11" ht="21" customHeight="1" x14ac:dyDescent="0.25">
      <c r="A2" s="23" t="s">
        <v>11</v>
      </c>
      <c r="B2" s="23"/>
      <c r="C2" s="23"/>
      <c r="D2" s="23"/>
      <c r="E2" s="23"/>
      <c r="F2" s="23"/>
      <c r="G2" s="23"/>
    </row>
    <row r="3" spans="1:11" ht="97.5" customHeight="1" x14ac:dyDescent="0.25">
      <c r="A3" s="13" t="s">
        <v>4</v>
      </c>
      <c r="B3" s="13" t="s">
        <v>6</v>
      </c>
      <c r="C3" s="15" t="s">
        <v>5</v>
      </c>
      <c r="D3" s="16" t="s">
        <v>1</v>
      </c>
      <c r="E3" s="16" t="s">
        <v>2</v>
      </c>
      <c r="F3" s="16" t="s">
        <v>0</v>
      </c>
      <c r="G3" s="16" t="s">
        <v>3</v>
      </c>
    </row>
    <row r="4" spans="1:11" ht="15" customHeight="1" x14ac:dyDescent="0.25">
      <c r="A4" s="24">
        <v>1</v>
      </c>
      <c r="B4" s="5">
        <v>1</v>
      </c>
      <c r="C4" s="21">
        <f>SUM(G4:G15)</f>
        <v>74524305.555555522</v>
      </c>
      <c r="D4" s="17">
        <f>1300/12</f>
        <v>108.33333333333333</v>
      </c>
      <c r="E4" s="2">
        <f>D4*1300000</f>
        <v>140833333.33333331</v>
      </c>
      <c r="F4" s="3">
        <f>E4</f>
        <v>140833333.33333331</v>
      </c>
      <c r="G4" s="14">
        <v>0</v>
      </c>
    </row>
    <row r="5" spans="1:11" ht="15" customHeight="1" x14ac:dyDescent="0.25">
      <c r="A5" s="24"/>
      <c r="B5" s="5">
        <v>2</v>
      </c>
      <c r="C5" s="21"/>
      <c r="D5" s="17">
        <f t="shared" ref="D5:D27" si="0">1300/12</f>
        <v>108.33333333333333</v>
      </c>
      <c r="E5" s="2">
        <f t="shared" ref="E5:E65" si="1">D5*1300000</f>
        <v>140833333.33333331</v>
      </c>
      <c r="F5" s="4">
        <f>F4+E5</f>
        <v>281666666.66666663</v>
      </c>
      <c r="G5" s="4">
        <f>F4*0.1/12</f>
        <v>1173611.111111111</v>
      </c>
    </row>
    <row r="6" spans="1:11" x14ac:dyDescent="0.25">
      <c r="A6" s="24"/>
      <c r="B6" s="5">
        <v>3</v>
      </c>
      <c r="C6" s="21"/>
      <c r="D6" s="17">
        <f t="shared" si="0"/>
        <v>108.33333333333333</v>
      </c>
      <c r="E6" s="2">
        <f t="shared" si="1"/>
        <v>140833333.33333331</v>
      </c>
      <c r="F6" s="4">
        <f>F5+E6</f>
        <v>422499999.99999994</v>
      </c>
      <c r="G6" s="4">
        <f t="shared" ref="G6:G27" si="2">F5*0.1/12</f>
        <v>2347222.222222222</v>
      </c>
    </row>
    <row r="7" spans="1:11" x14ac:dyDescent="0.25">
      <c r="A7" s="24"/>
      <c r="B7" s="5">
        <v>4</v>
      </c>
      <c r="C7" s="21"/>
      <c r="D7" s="17">
        <f t="shared" si="0"/>
        <v>108.33333333333333</v>
      </c>
      <c r="E7" s="2">
        <f t="shared" si="1"/>
        <v>140833333.33333331</v>
      </c>
      <c r="F7" s="4">
        <f>F6+E7</f>
        <v>563333333.33333325</v>
      </c>
      <c r="G7" s="4">
        <f t="shared" si="2"/>
        <v>3520833.3333333335</v>
      </c>
    </row>
    <row r="8" spans="1:11" x14ac:dyDescent="0.25">
      <c r="A8" s="24"/>
      <c r="B8" s="5">
        <v>5</v>
      </c>
      <c r="C8" s="21"/>
      <c r="D8" s="17">
        <f t="shared" si="0"/>
        <v>108.33333333333333</v>
      </c>
      <c r="E8" s="2">
        <f t="shared" si="1"/>
        <v>140833333.33333331</v>
      </c>
      <c r="F8" s="4">
        <f>F7+E8</f>
        <v>704166666.66666651</v>
      </c>
      <c r="G8" s="4">
        <f t="shared" si="2"/>
        <v>4694444.444444444</v>
      </c>
    </row>
    <row r="9" spans="1:11" x14ac:dyDescent="0.25">
      <c r="A9" s="24"/>
      <c r="B9" s="5">
        <v>6</v>
      </c>
      <c r="C9" s="21"/>
      <c r="D9" s="17">
        <f t="shared" si="0"/>
        <v>108.33333333333333</v>
      </c>
      <c r="E9" s="2">
        <f t="shared" si="1"/>
        <v>140833333.33333331</v>
      </c>
      <c r="F9" s="4">
        <f>F8+E9</f>
        <v>844999999.99999976</v>
      </c>
      <c r="G9" s="4">
        <f t="shared" si="2"/>
        <v>5868055.555555555</v>
      </c>
    </row>
    <row r="10" spans="1:11" x14ac:dyDescent="0.25">
      <c r="A10" s="24"/>
      <c r="B10" s="5">
        <v>7</v>
      </c>
      <c r="C10" s="21"/>
      <c r="D10" s="17">
        <f t="shared" si="0"/>
        <v>108.33333333333333</v>
      </c>
      <c r="E10" s="2">
        <f t="shared" si="1"/>
        <v>140833333.33333331</v>
      </c>
      <c r="F10" s="4">
        <f>F9+E10-E4/6</f>
        <v>962361111.11111081</v>
      </c>
      <c r="G10" s="4">
        <f t="shared" si="2"/>
        <v>7041666.6666666651</v>
      </c>
    </row>
    <row r="11" spans="1:11" x14ac:dyDescent="0.25">
      <c r="A11" s="24"/>
      <c r="B11" s="5">
        <v>8</v>
      </c>
      <c r="C11" s="21"/>
      <c r="D11" s="17">
        <f t="shared" si="0"/>
        <v>108.33333333333333</v>
      </c>
      <c r="E11" s="2">
        <f t="shared" si="1"/>
        <v>140833333.33333331</v>
      </c>
      <c r="F11" s="4">
        <f t="shared" ref="F11:F14" si="3">F10+E11-E5/6</f>
        <v>1079722222.2222219</v>
      </c>
      <c r="G11" s="4">
        <f t="shared" si="2"/>
        <v>8019675.9259259244</v>
      </c>
    </row>
    <row r="12" spans="1:11" x14ac:dyDescent="0.25">
      <c r="A12" s="24"/>
      <c r="B12" s="5">
        <v>9</v>
      </c>
      <c r="C12" s="21"/>
      <c r="D12" s="17">
        <f t="shared" si="0"/>
        <v>108.33333333333333</v>
      </c>
      <c r="E12" s="2">
        <f t="shared" si="1"/>
        <v>140833333.33333331</v>
      </c>
      <c r="F12" s="4">
        <f t="shared" si="3"/>
        <v>1197083333.3333328</v>
      </c>
      <c r="G12" s="4">
        <f t="shared" si="2"/>
        <v>8997685.1851851828</v>
      </c>
    </row>
    <row r="13" spans="1:11" x14ac:dyDescent="0.25">
      <c r="A13" s="24"/>
      <c r="B13" s="5">
        <v>10</v>
      </c>
      <c r="C13" s="21"/>
      <c r="D13" s="17">
        <f t="shared" si="0"/>
        <v>108.33333333333333</v>
      </c>
      <c r="E13" s="2">
        <f t="shared" si="1"/>
        <v>140833333.33333331</v>
      </c>
      <c r="F13" s="4">
        <f t="shared" si="3"/>
        <v>1314444444.4444437</v>
      </c>
      <c r="G13" s="4">
        <f t="shared" si="2"/>
        <v>9975694.4444444403</v>
      </c>
    </row>
    <row r="14" spans="1:11" x14ac:dyDescent="0.25">
      <c r="A14" s="24"/>
      <c r="B14" s="5">
        <v>11</v>
      </c>
      <c r="C14" s="21"/>
      <c r="D14" s="17">
        <f t="shared" si="0"/>
        <v>108.33333333333333</v>
      </c>
      <c r="E14" s="2">
        <f t="shared" si="1"/>
        <v>140833333.33333331</v>
      </c>
      <c r="F14" s="4">
        <f t="shared" si="3"/>
        <v>1431805555.5555546</v>
      </c>
      <c r="G14" s="4">
        <f t="shared" si="2"/>
        <v>10953703.703703698</v>
      </c>
    </row>
    <row r="15" spans="1:11" x14ac:dyDescent="0.25">
      <c r="A15" s="24"/>
      <c r="B15" s="5">
        <v>12</v>
      </c>
      <c r="C15" s="21"/>
      <c r="D15" s="17">
        <f t="shared" si="0"/>
        <v>108.33333333333333</v>
      </c>
      <c r="E15" s="2">
        <f t="shared" si="1"/>
        <v>140833333.33333331</v>
      </c>
      <c r="F15" s="4">
        <f>F14+E15-E9/6</f>
        <v>1549166666.6666656</v>
      </c>
      <c r="G15" s="4">
        <f t="shared" si="2"/>
        <v>11931712.962962955</v>
      </c>
    </row>
    <row r="16" spans="1:11" x14ac:dyDescent="0.25">
      <c r="A16" s="24">
        <v>2</v>
      </c>
      <c r="B16" s="5">
        <v>1</v>
      </c>
      <c r="C16" s="21">
        <f>SUM(G16:G27)</f>
        <v>203621527.7777777</v>
      </c>
      <c r="D16" s="17">
        <f t="shared" si="0"/>
        <v>108.33333333333333</v>
      </c>
      <c r="E16" s="2">
        <f t="shared" si="1"/>
        <v>140833333.33333331</v>
      </c>
      <c r="F16" s="4">
        <f t="shared" ref="F16:F21" si="4">F15+E16-E10/6*2</f>
        <v>1643055555.5555544</v>
      </c>
      <c r="G16" s="4">
        <f t="shared" si="2"/>
        <v>12909722.222222215</v>
      </c>
      <c r="K16" s="20"/>
    </row>
    <row r="17" spans="1:7" x14ac:dyDescent="0.25">
      <c r="A17" s="24"/>
      <c r="B17" s="5">
        <v>2</v>
      </c>
      <c r="C17" s="21"/>
      <c r="D17" s="17">
        <f t="shared" si="0"/>
        <v>108.33333333333333</v>
      </c>
      <c r="E17" s="2">
        <f t="shared" si="1"/>
        <v>140833333.33333331</v>
      </c>
      <c r="F17" s="4">
        <f t="shared" si="4"/>
        <v>1736944444.4444432</v>
      </c>
      <c r="G17" s="4">
        <f t="shared" si="2"/>
        <v>13692129.629629621</v>
      </c>
    </row>
    <row r="18" spans="1:7" x14ac:dyDescent="0.25">
      <c r="A18" s="24"/>
      <c r="B18" s="5">
        <v>3</v>
      </c>
      <c r="C18" s="21"/>
      <c r="D18" s="17">
        <f t="shared" si="0"/>
        <v>108.33333333333333</v>
      </c>
      <c r="E18" s="2">
        <f t="shared" si="1"/>
        <v>140833333.33333331</v>
      </c>
      <c r="F18" s="4">
        <f t="shared" si="4"/>
        <v>1830833333.3333321</v>
      </c>
      <c r="G18" s="4">
        <f t="shared" si="2"/>
        <v>14474537.037037028</v>
      </c>
    </row>
    <row r="19" spans="1:7" x14ac:dyDescent="0.25">
      <c r="A19" s="24"/>
      <c r="B19" s="5">
        <v>4</v>
      </c>
      <c r="C19" s="21"/>
      <c r="D19" s="17">
        <f t="shared" si="0"/>
        <v>108.33333333333333</v>
      </c>
      <c r="E19" s="2">
        <f t="shared" si="1"/>
        <v>140833333.33333331</v>
      </c>
      <c r="F19" s="4">
        <f t="shared" si="4"/>
        <v>1924722222.2222209</v>
      </c>
      <c r="G19" s="4">
        <f t="shared" si="2"/>
        <v>15256944.444444435</v>
      </c>
    </row>
    <row r="20" spans="1:7" x14ac:dyDescent="0.25">
      <c r="A20" s="24"/>
      <c r="B20" s="5">
        <v>5</v>
      </c>
      <c r="C20" s="21"/>
      <c r="D20" s="17">
        <f t="shared" si="0"/>
        <v>108.33333333333333</v>
      </c>
      <c r="E20" s="2">
        <f t="shared" si="1"/>
        <v>140833333.33333331</v>
      </c>
      <c r="F20" s="4">
        <f t="shared" si="4"/>
        <v>2018611111.1111097</v>
      </c>
      <c r="G20" s="4">
        <f t="shared" si="2"/>
        <v>16039351.851851841</v>
      </c>
    </row>
    <row r="21" spans="1:7" x14ac:dyDescent="0.25">
      <c r="A21" s="24"/>
      <c r="B21" s="5">
        <v>6</v>
      </c>
      <c r="C21" s="21"/>
      <c r="D21" s="17">
        <f t="shared" si="0"/>
        <v>108.33333333333333</v>
      </c>
      <c r="E21" s="2">
        <f t="shared" si="1"/>
        <v>140833333.33333331</v>
      </c>
      <c r="F21" s="4">
        <f t="shared" si="4"/>
        <v>2112499999.9999988</v>
      </c>
      <c r="G21" s="4">
        <f t="shared" si="2"/>
        <v>16821759.25925925</v>
      </c>
    </row>
    <row r="22" spans="1:7" x14ac:dyDescent="0.25">
      <c r="A22" s="24"/>
      <c r="B22" s="5">
        <v>7</v>
      </c>
      <c r="C22" s="21"/>
      <c r="D22" s="17">
        <f t="shared" si="0"/>
        <v>108.33333333333333</v>
      </c>
      <c r="E22" s="2">
        <f t="shared" si="1"/>
        <v>140833333.33333331</v>
      </c>
      <c r="F22" s="4">
        <f t="shared" ref="F22:F27" si="5">F21+E22-E16/6*3</f>
        <v>2182916666.6666656</v>
      </c>
      <c r="G22" s="4">
        <f t="shared" si="2"/>
        <v>17604166.666666657</v>
      </c>
    </row>
    <row r="23" spans="1:7" x14ac:dyDescent="0.25">
      <c r="A23" s="24"/>
      <c r="B23" s="5">
        <v>8</v>
      </c>
      <c r="C23" s="21"/>
      <c r="D23" s="17">
        <f t="shared" si="0"/>
        <v>108.33333333333333</v>
      </c>
      <c r="E23" s="2">
        <f t="shared" si="1"/>
        <v>140833333.33333331</v>
      </c>
      <c r="F23" s="4">
        <f t="shared" si="5"/>
        <v>2253333333.3333325</v>
      </c>
      <c r="G23" s="4">
        <f t="shared" si="2"/>
        <v>18190972.222222213</v>
      </c>
    </row>
    <row r="24" spans="1:7" x14ac:dyDescent="0.25">
      <c r="A24" s="24"/>
      <c r="B24" s="5">
        <v>9</v>
      </c>
      <c r="C24" s="21"/>
      <c r="D24" s="17">
        <f t="shared" si="0"/>
        <v>108.33333333333333</v>
      </c>
      <c r="E24" s="2">
        <f t="shared" si="1"/>
        <v>140833333.33333331</v>
      </c>
      <c r="F24" s="4">
        <f t="shared" si="5"/>
        <v>2323749999.9999995</v>
      </c>
      <c r="G24" s="4">
        <f t="shared" si="2"/>
        <v>18777777.777777772</v>
      </c>
    </row>
    <row r="25" spans="1:7" x14ac:dyDescent="0.25">
      <c r="A25" s="24"/>
      <c r="B25" s="5">
        <v>10</v>
      </c>
      <c r="C25" s="21"/>
      <c r="D25" s="17">
        <f t="shared" si="0"/>
        <v>108.33333333333333</v>
      </c>
      <c r="E25" s="2">
        <f t="shared" si="1"/>
        <v>140833333.33333331</v>
      </c>
      <c r="F25" s="4">
        <f t="shared" si="5"/>
        <v>2394166666.6666665</v>
      </c>
      <c r="G25" s="4">
        <f t="shared" si="2"/>
        <v>19364583.333333332</v>
      </c>
    </row>
    <row r="26" spans="1:7" x14ac:dyDescent="0.25">
      <c r="A26" s="24"/>
      <c r="B26" s="5">
        <v>11</v>
      </c>
      <c r="C26" s="21"/>
      <c r="D26" s="17">
        <f t="shared" si="0"/>
        <v>108.33333333333333</v>
      </c>
      <c r="E26" s="2">
        <f t="shared" si="1"/>
        <v>140833333.33333331</v>
      </c>
      <c r="F26" s="4">
        <f t="shared" si="5"/>
        <v>2464583333.3333335</v>
      </c>
      <c r="G26" s="4">
        <f t="shared" si="2"/>
        <v>19951388.888888888</v>
      </c>
    </row>
    <row r="27" spans="1:7" x14ac:dyDescent="0.25">
      <c r="A27" s="24"/>
      <c r="B27" s="5">
        <v>12</v>
      </c>
      <c r="C27" s="21"/>
      <c r="D27" s="17">
        <f t="shared" si="0"/>
        <v>108.33333333333333</v>
      </c>
      <c r="E27" s="2">
        <f t="shared" si="1"/>
        <v>140833333.33333331</v>
      </c>
      <c r="F27" s="4">
        <f t="shared" si="5"/>
        <v>2535000000.0000005</v>
      </c>
      <c r="G27" s="4">
        <f t="shared" si="2"/>
        <v>20538194.444444448</v>
      </c>
    </row>
    <row r="28" spans="1:7" ht="12.75" customHeight="1" x14ac:dyDescent="0.25">
      <c r="A28" s="7"/>
      <c r="B28" s="8"/>
      <c r="C28" s="9"/>
      <c r="D28" s="10"/>
      <c r="E28" s="11"/>
      <c r="F28" s="12"/>
      <c r="G28" s="12"/>
    </row>
    <row r="29" spans="1:7" ht="59.25" customHeight="1" x14ac:dyDescent="0.25">
      <c r="A29" s="25" t="s">
        <v>8</v>
      </c>
      <c r="B29" s="25"/>
      <c r="C29" s="25"/>
      <c r="D29" s="25"/>
      <c r="E29" s="25"/>
      <c r="F29" s="25"/>
      <c r="G29" s="25"/>
    </row>
    <row r="30" spans="1:7" ht="15" customHeight="1" x14ac:dyDescent="0.25">
      <c r="A30" s="24">
        <v>3</v>
      </c>
      <c r="B30" s="5">
        <v>1</v>
      </c>
      <c r="C30" s="21">
        <f>SUM(G30:G41)</f>
        <v>276385416.66666681</v>
      </c>
      <c r="D30" s="18">
        <f>1300/12</f>
        <v>108.33333333333333</v>
      </c>
      <c r="E30" s="2">
        <f t="shared" si="1"/>
        <v>140833333.33333331</v>
      </c>
      <c r="F30" s="4">
        <f>F27+E30-E22/6*4</f>
        <v>2581944444.4444451</v>
      </c>
      <c r="G30" s="4">
        <f>F27*0.1/12</f>
        <v>21125000.000000004</v>
      </c>
    </row>
    <row r="31" spans="1:7" ht="15" customHeight="1" x14ac:dyDescent="0.25">
      <c r="A31" s="24"/>
      <c r="B31" s="5">
        <v>2</v>
      </c>
      <c r="C31" s="21"/>
      <c r="D31" s="18">
        <f t="shared" ref="D31:D65" si="6">1300/12</f>
        <v>108.33333333333333</v>
      </c>
      <c r="E31" s="2">
        <f t="shared" si="1"/>
        <v>140833333.33333331</v>
      </c>
      <c r="F31" s="4">
        <f>F30+E31-E23/6*4</f>
        <v>2628888888.8888898</v>
      </c>
      <c r="G31" s="4">
        <f>F30*0.1/12</f>
        <v>21516203.703703713</v>
      </c>
    </row>
    <row r="32" spans="1:7" ht="15" customHeight="1" x14ac:dyDescent="0.25">
      <c r="A32" s="24"/>
      <c r="B32" s="5">
        <v>3</v>
      </c>
      <c r="C32" s="21"/>
      <c r="D32" s="18">
        <f t="shared" si="6"/>
        <v>108.33333333333333</v>
      </c>
      <c r="E32" s="2">
        <f t="shared" si="1"/>
        <v>140833333.33333331</v>
      </c>
      <c r="F32" s="4">
        <f>F31+E32-E24/6*4</f>
        <v>2675833333.3333344</v>
      </c>
      <c r="G32" s="4">
        <f>F31*0.1/12</f>
        <v>21907407.407407414</v>
      </c>
    </row>
    <row r="33" spans="1:7" ht="15" customHeight="1" x14ac:dyDescent="0.25">
      <c r="A33" s="24"/>
      <c r="B33" s="5">
        <v>4</v>
      </c>
      <c r="C33" s="21"/>
      <c r="D33" s="18">
        <f t="shared" si="6"/>
        <v>108.33333333333333</v>
      </c>
      <c r="E33" s="2">
        <f t="shared" si="1"/>
        <v>140833333.33333331</v>
      </c>
      <c r="F33" s="4">
        <f>F32+E33-E25/6*4</f>
        <v>2722777777.7777791</v>
      </c>
      <c r="G33" s="4">
        <f t="shared" ref="G33:G65" si="7">F32*0.1/12</f>
        <v>22298611.111111123</v>
      </c>
    </row>
    <row r="34" spans="1:7" ht="15" customHeight="1" x14ac:dyDescent="0.25">
      <c r="A34" s="24"/>
      <c r="B34" s="5">
        <v>5</v>
      </c>
      <c r="C34" s="21"/>
      <c r="D34" s="18">
        <f t="shared" si="6"/>
        <v>108.33333333333333</v>
      </c>
      <c r="E34" s="2">
        <f t="shared" si="1"/>
        <v>140833333.33333331</v>
      </c>
      <c r="F34" s="4">
        <f>F33+E34-E26/6*4</f>
        <v>2769722222.2222238</v>
      </c>
      <c r="G34" s="4">
        <f t="shared" si="7"/>
        <v>22689814.814814825</v>
      </c>
    </row>
    <row r="35" spans="1:7" ht="15" customHeight="1" x14ac:dyDescent="0.25">
      <c r="A35" s="24"/>
      <c r="B35" s="5">
        <v>6</v>
      </c>
      <c r="C35" s="21"/>
      <c r="D35" s="18">
        <f t="shared" si="6"/>
        <v>108.33333333333333</v>
      </c>
      <c r="E35" s="2">
        <f t="shared" si="1"/>
        <v>140833333.33333331</v>
      </c>
      <c r="F35" s="4">
        <f>F34+E35-E27/6*4</f>
        <v>2816666666.6666684</v>
      </c>
      <c r="G35" s="4">
        <f t="shared" si="7"/>
        <v>23081018.518518534</v>
      </c>
    </row>
    <row r="36" spans="1:7" ht="15" customHeight="1" x14ac:dyDescent="0.25">
      <c r="A36" s="24"/>
      <c r="B36" s="5">
        <v>7</v>
      </c>
      <c r="C36" s="21"/>
      <c r="D36" s="18">
        <f t="shared" si="6"/>
        <v>108.33333333333333</v>
      </c>
      <c r="E36" s="2">
        <f t="shared" si="1"/>
        <v>140833333.33333331</v>
      </c>
      <c r="F36" s="4">
        <f t="shared" ref="F36:F41" si="8">F35+E36-E30/6*5</f>
        <v>2840138888.8888907</v>
      </c>
      <c r="G36" s="4">
        <f t="shared" si="7"/>
        <v>23472222.222222239</v>
      </c>
    </row>
    <row r="37" spans="1:7" ht="15" customHeight="1" x14ac:dyDescent="0.25">
      <c r="A37" s="24"/>
      <c r="B37" s="5">
        <v>8</v>
      </c>
      <c r="C37" s="21"/>
      <c r="D37" s="18">
        <f t="shared" si="6"/>
        <v>108.33333333333333</v>
      </c>
      <c r="E37" s="2">
        <f t="shared" si="1"/>
        <v>140833333.33333331</v>
      </c>
      <c r="F37" s="4">
        <f t="shared" si="8"/>
        <v>2863611111.1111131</v>
      </c>
      <c r="G37" s="4">
        <f t="shared" si="7"/>
        <v>23667824.07407409</v>
      </c>
    </row>
    <row r="38" spans="1:7" ht="15" customHeight="1" x14ac:dyDescent="0.25">
      <c r="A38" s="24"/>
      <c r="B38" s="5">
        <v>9</v>
      </c>
      <c r="C38" s="21"/>
      <c r="D38" s="18">
        <f t="shared" si="6"/>
        <v>108.33333333333333</v>
      </c>
      <c r="E38" s="2">
        <f t="shared" si="1"/>
        <v>140833333.33333331</v>
      </c>
      <c r="F38" s="4">
        <f t="shared" si="8"/>
        <v>2887083333.3333354</v>
      </c>
      <c r="G38" s="4">
        <f t="shared" si="7"/>
        <v>23863425.925925944</v>
      </c>
    </row>
    <row r="39" spans="1:7" ht="15" customHeight="1" x14ac:dyDescent="0.25">
      <c r="A39" s="24"/>
      <c r="B39" s="5">
        <v>10</v>
      </c>
      <c r="C39" s="21"/>
      <c r="D39" s="18">
        <f t="shared" si="6"/>
        <v>108.33333333333333</v>
      </c>
      <c r="E39" s="2">
        <f t="shared" si="1"/>
        <v>140833333.33333331</v>
      </c>
      <c r="F39" s="4">
        <f t="shared" si="8"/>
        <v>2910555555.5555577</v>
      </c>
      <c r="G39" s="4">
        <f t="shared" si="7"/>
        <v>24059027.777777795</v>
      </c>
    </row>
    <row r="40" spans="1:7" ht="15" customHeight="1" x14ac:dyDescent="0.25">
      <c r="A40" s="24"/>
      <c r="B40" s="5">
        <v>11</v>
      </c>
      <c r="C40" s="21"/>
      <c r="D40" s="18">
        <f t="shared" si="6"/>
        <v>108.33333333333333</v>
      </c>
      <c r="E40" s="2">
        <f t="shared" si="1"/>
        <v>140833333.33333331</v>
      </c>
      <c r="F40" s="4">
        <f t="shared" si="8"/>
        <v>2934027777.7777801</v>
      </c>
      <c r="G40" s="4">
        <f t="shared" si="7"/>
        <v>24254629.629629645</v>
      </c>
    </row>
    <row r="41" spans="1:7" ht="15" customHeight="1" x14ac:dyDescent="0.25">
      <c r="A41" s="24"/>
      <c r="B41" s="5">
        <v>12</v>
      </c>
      <c r="C41" s="21"/>
      <c r="D41" s="18">
        <f t="shared" si="6"/>
        <v>108.33333333333333</v>
      </c>
      <c r="E41" s="2">
        <f t="shared" si="1"/>
        <v>140833333.33333331</v>
      </c>
      <c r="F41" s="4">
        <f t="shared" si="8"/>
        <v>2957500000.0000024</v>
      </c>
      <c r="G41" s="4">
        <f t="shared" si="7"/>
        <v>24450231.481481504</v>
      </c>
    </row>
    <row r="42" spans="1:7" ht="15" customHeight="1" x14ac:dyDescent="0.25">
      <c r="A42" s="29">
        <v>4</v>
      </c>
      <c r="B42" s="5">
        <v>1</v>
      </c>
      <c r="C42" s="26">
        <f>SUM(G42:G53)</f>
        <v>295750000.00000024</v>
      </c>
      <c r="D42" s="18">
        <f t="shared" si="6"/>
        <v>108.33333333333333</v>
      </c>
      <c r="E42" s="2">
        <f t="shared" si="1"/>
        <v>140833333.33333331</v>
      </c>
      <c r="F42" s="4">
        <f t="shared" ref="F42:F64" si="9">F41+E42-E36/6*6</f>
        <v>2957500000.0000024</v>
      </c>
      <c r="G42" s="4">
        <f t="shared" si="7"/>
        <v>24645833.333333354</v>
      </c>
    </row>
    <row r="43" spans="1:7" ht="15" customHeight="1" x14ac:dyDescent="0.25">
      <c r="A43" s="30"/>
      <c r="B43" s="5">
        <v>2</v>
      </c>
      <c r="C43" s="27"/>
      <c r="D43" s="18">
        <f t="shared" si="6"/>
        <v>108.33333333333333</v>
      </c>
      <c r="E43" s="2">
        <f t="shared" si="1"/>
        <v>140833333.33333331</v>
      </c>
      <c r="F43" s="4">
        <f t="shared" si="9"/>
        <v>2957500000.0000024</v>
      </c>
      <c r="G43" s="4">
        <f t="shared" si="7"/>
        <v>24645833.333333354</v>
      </c>
    </row>
    <row r="44" spans="1:7" ht="15" customHeight="1" x14ac:dyDescent="0.25">
      <c r="A44" s="30"/>
      <c r="B44" s="5">
        <v>3</v>
      </c>
      <c r="C44" s="27"/>
      <c r="D44" s="18">
        <f t="shared" si="6"/>
        <v>108.33333333333333</v>
      </c>
      <c r="E44" s="2">
        <f t="shared" si="1"/>
        <v>140833333.33333331</v>
      </c>
      <c r="F44" s="4">
        <f t="shared" si="9"/>
        <v>2957500000.0000024</v>
      </c>
      <c r="G44" s="4">
        <f t="shared" si="7"/>
        <v>24645833.333333354</v>
      </c>
    </row>
    <row r="45" spans="1:7" ht="15" customHeight="1" x14ac:dyDescent="0.25">
      <c r="A45" s="30"/>
      <c r="B45" s="5">
        <v>4</v>
      </c>
      <c r="C45" s="27"/>
      <c r="D45" s="18">
        <f t="shared" si="6"/>
        <v>108.33333333333333</v>
      </c>
      <c r="E45" s="2">
        <f t="shared" si="1"/>
        <v>140833333.33333331</v>
      </c>
      <c r="F45" s="4">
        <f t="shared" si="9"/>
        <v>2957500000.0000024</v>
      </c>
      <c r="G45" s="4">
        <f t="shared" si="7"/>
        <v>24645833.333333354</v>
      </c>
    </row>
    <row r="46" spans="1:7" ht="15" customHeight="1" x14ac:dyDescent="0.25">
      <c r="A46" s="30"/>
      <c r="B46" s="5">
        <v>5</v>
      </c>
      <c r="C46" s="27"/>
      <c r="D46" s="18">
        <f t="shared" si="6"/>
        <v>108.33333333333333</v>
      </c>
      <c r="E46" s="2">
        <f t="shared" si="1"/>
        <v>140833333.33333331</v>
      </c>
      <c r="F46" s="4">
        <f t="shared" si="9"/>
        <v>2957500000.0000024</v>
      </c>
      <c r="G46" s="4">
        <f t="shared" si="7"/>
        <v>24645833.333333354</v>
      </c>
    </row>
    <row r="47" spans="1:7" ht="15" customHeight="1" x14ac:dyDescent="0.25">
      <c r="A47" s="30"/>
      <c r="B47" s="5">
        <v>6</v>
      </c>
      <c r="C47" s="27"/>
      <c r="D47" s="18">
        <f t="shared" si="6"/>
        <v>108.33333333333333</v>
      </c>
      <c r="E47" s="2">
        <f t="shared" si="1"/>
        <v>140833333.33333331</v>
      </c>
      <c r="F47" s="4">
        <f t="shared" si="9"/>
        <v>2957500000.0000024</v>
      </c>
      <c r="G47" s="4">
        <f t="shared" si="7"/>
        <v>24645833.333333354</v>
      </c>
    </row>
    <row r="48" spans="1:7" ht="15" customHeight="1" x14ac:dyDescent="0.25">
      <c r="A48" s="30"/>
      <c r="B48" s="5">
        <v>7</v>
      </c>
      <c r="C48" s="27"/>
      <c r="D48" s="18">
        <f t="shared" si="6"/>
        <v>108.33333333333333</v>
      </c>
      <c r="E48" s="2">
        <f t="shared" si="1"/>
        <v>140833333.33333331</v>
      </c>
      <c r="F48" s="4">
        <f t="shared" si="9"/>
        <v>2957500000.0000024</v>
      </c>
      <c r="G48" s="4">
        <f t="shared" si="7"/>
        <v>24645833.333333354</v>
      </c>
    </row>
    <row r="49" spans="1:7" ht="15" customHeight="1" x14ac:dyDescent="0.25">
      <c r="A49" s="30"/>
      <c r="B49" s="5">
        <v>8</v>
      </c>
      <c r="C49" s="27"/>
      <c r="D49" s="18">
        <f t="shared" si="6"/>
        <v>108.33333333333333</v>
      </c>
      <c r="E49" s="2">
        <f t="shared" si="1"/>
        <v>140833333.33333331</v>
      </c>
      <c r="F49" s="4">
        <f>F48+E49-E43/6*6</f>
        <v>2957500000.0000024</v>
      </c>
      <c r="G49" s="4">
        <f t="shared" si="7"/>
        <v>24645833.333333354</v>
      </c>
    </row>
    <row r="50" spans="1:7" ht="15" customHeight="1" x14ac:dyDescent="0.25">
      <c r="A50" s="30"/>
      <c r="B50" s="5">
        <v>9</v>
      </c>
      <c r="C50" s="27"/>
      <c r="D50" s="18">
        <f t="shared" si="6"/>
        <v>108.33333333333333</v>
      </c>
      <c r="E50" s="2">
        <f t="shared" si="1"/>
        <v>140833333.33333331</v>
      </c>
      <c r="F50" s="4">
        <f t="shared" si="9"/>
        <v>2957500000.0000024</v>
      </c>
      <c r="G50" s="4">
        <f t="shared" si="7"/>
        <v>24645833.333333354</v>
      </c>
    </row>
    <row r="51" spans="1:7" ht="15" customHeight="1" x14ac:dyDescent="0.25">
      <c r="A51" s="30"/>
      <c r="B51" s="5">
        <v>10</v>
      </c>
      <c r="C51" s="27"/>
      <c r="D51" s="18">
        <f t="shared" si="6"/>
        <v>108.33333333333333</v>
      </c>
      <c r="E51" s="2">
        <f t="shared" si="1"/>
        <v>140833333.33333331</v>
      </c>
      <c r="F51" s="4">
        <f t="shared" si="9"/>
        <v>2957500000.0000024</v>
      </c>
      <c r="G51" s="4">
        <f t="shared" si="7"/>
        <v>24645833.333333354</v>
      </c>
    </row>
    <row r="52" spans="1:7" ht="15" customHeight="1" x14ac:dyDescent="0.25">
      <c r="A52" s="30"/>
      <c r="B52" s="5">
        <v>11</v>
      </c>
      <c r="C52" s="27"/>
      <c r="D52" s="18">
        <f t="shared" si="6"/>
        <v>108.33333333333333</v>
      </c>
      <c r="E52" s="2">
        <f t="shared" si="1"/>
        <v>140833333.33333331</v>
      </c>
      <c r="F52" s="4">
        <f t="shared" si="9"/>
        <v>2957500000.0000024</v>
      </c>
      <c r="G52" s="4">
        <f t="shared" si="7"/>
        <v>24645833.333333354</v>
      </c>
    </row>
    <row r="53" spans="1:7" ht="15" customHeight="1" x14ac:dyDescent="0.25">
      <c r="A53" s="31"/>
      <c r="B53" s="5">
        <v>12</v>
      </c>
      <c r="C53" s="28"/>
      <c r="D53" s="18">
        <f t="shared" si="6"/>
        <v>108.33333333333333</v>
      </c>
      <c r="E53" s="2">
        <f t="shared" si="1"/>
        <v>140833333.33333331</v>
      </c>
      <c r="F53" s="4">
        <f t="shared" si="9"/>
        <v>2957500000.0000024</v>
      </c>
      <c r="G53" s="4">
        <f t="shared" si="7"/>
        <v>24645833.333333354</v>
      </c>
    </row>
    <row r="54" spans="1:7" ht="15" customHeight="1" x14ac:dyDescent="0.25">
      <c r="A54" s="24">
        <v>5</v>
      </c>
      <c r="B54" s="5">
        <v>1</v>
      </c>
      <c r="C54" s="21">
        <f>SUM(G54:G65)</f>
        <v>295750000.00000024</v>
      </c>
      <c r="D54" s="18">
        <f>1300/12</f>
        <v>108.33333333333333</v>
      </c>
      <c r="E54" s="2">
        <f t="shared" si="1"/>
        <v>140833333.33333331</v>
      </c>
      <c r="F54" s="4">
        <f t="shared" si="9"/>
        <v>2957500000.0000024</v>
      </c>
      <c r="G54" s="4">
        <f t="shared" si="7"/>
        <v>24645833.333333354</v>
      </c>
    </row>
    <row r="55" spans="1:7" ht="15" customHeight="1" x14ac:dyDescent="0.25">
      <c r="A55" s="24"/>
      <c r="B55" s="5">
        <v>2</v>
      </c>
      <c r="C55" s="21"/>
      <c r="D55" s="18">
        <f t="shared" si="6"/>
        <v>108.33333333333333</v>
      </c>
      <c r="E55" s="2">
        <f t="shared" si="1"/>
        <v>140833333.33333331</v>
      </c>
      <c r="F55" s="4">
        <f>F54+E55-E49/6*6</f>
        <v>2957500000.0000024</v>
      </c>
      <c r="G55" s="4">
        <f t="shared" si="7"/>
        <v>24645833.333333354</v>
      </c>
    </row>
    <row r="56" spans="1:7" ht="15" customHeight="1" x14ac:dyDescent="0.25">
      <c r="A56" s="24"/>
      <c r="B56" s="5">
        <v>3</v>
      </c>
      <c r="C56" s="21"/>
      <c r="D56" s="18">
        <f t="shared" si="6"/>
        <v>108.33333333333333</v>
      </c>
      <c r="E56" s="2">
        <f t="shared" si="1"/>
        <v>140833333.33333331</v>
      </c>
      <c r="F56" s="4">
        <f t="shared" si="9"/>
        <v>2957500000.0000024</v>
      </c>
      <c r="G56" s="4">
        <f t="shared" si="7"/>
        <v>24645833.333333354</v>
      </c>
    </row>
    <row r="57" spans="1:7" ht="15" customHeight="1" x14ac:dyDescent="0.25">
      <c r="A57" s="24"/>
      <c r="B57" s="5">
        <v>4</v>
      </c>
      <c r="C57" s="21"/>
      <c r="D57" s="18">
        <f t="shared" si="6"/>
        <v>108.33333333333333</v>
      </c>
      <c r="E57" s="2">
        <f t="shared" si="1"/>
        <v>140833333.33333331</v>
      </c>
      <c r="F57" s="4">
        <f t="shared" si="9"/>
        <v>2957500000.0000024</v>
      </c>
      <c r="G57" s="4">
        <f t="shared" si="7"/>
        <v>24645833.333333354</v>
      </c>
    </row>
    <row r="58" spans="1:7" ht="15" customHeight="1" x14ac:dyDescent="0.25">
      <c r="A58" s="24"/>
      <c r="B58" s="5">
        <v>5</v>
      </c>
      <c r="C58" s="21"/>
      <c r="D58" s="18">
        <f t="shared" si="6"/>
        <v>108.33333333333333</v>
      </c>
      <c r="E58" s="2">
        <f t="shared" si="1"/>
        <v>140833333.33333331</v>
      </c>
      <c r="F58" s="4">
        <f t="shared" si="9"/>
        <v>2957500000.0000024</v>
      </c>
      <c r="G58" s="4">
        <f t="shared" si="7"/>
        <v>24645833.333333354</v>
      </c>
    </row>
    <row r="59" spans="1:7" ht="15" customHeight="1" x14ac:dyDescent="0.25">
      <c r="A59" s="24"/>
      <c r="B59" s="5">
        <v>6</v>
      </c>
      <c r="C59" s="21"/>
      <c r="D59" s="18">
        <f t="shared" si="6"/>
        <v>108.33333333333333</v>
      </c>
      <c r="E59" s="2">
        <f t="shared" si="1"/>
        <v>140833333.33333331</v>
      </c>
      <c r="F59" s="4">
        <f t="shared" si="9"/>
        <v>2957500000.0000024</v>
      </c>
      <c r="G59" s="4">
        <f t="shared" si="7"/>
        <v>24645833.333333354</v>
      </c>
    </row>
    <row r="60" spans="1:7" ht="15" customHeight="1" x14ac:dyDescent="0.25">
      <c r="A60" s="24"/>
      <c r="B60" s="5">
        <v>7</v>
      </c>
      <c r="C60" s="21"/>
      <c r="D60" s="18">
        <f t="shared" si="6"/>
        <v>108.33333333333333</v>
      </c>
      <c r="E60" s="2">
        <f t="shared" si="1"/>
        <v>140833333.33333331</v>
      </c>
      <c r="F60" s="4">
        <f t="shared" si="9"/>
        <v>2957500000.0000024</v>
      </c>
      <c r="G60" s="4">
        <f t="shared" si="7"/>
        <v>24645833.333333354</v>
      </c>
    </row>
    <row r="61" spans="1:7" ht="15" customHeight="1" x14ac:dyDescent="0.25">
      <c r="A61" s="24"/>
      <c r="B61" s="5">
        <v>8</v>
      </c>
      <c r="C61" s="21"/>
      <c r="D61" s="18">
        <f t="shared" si="6"/>
        <v>108.33333333333333</v>
      </c>
      <c r="E61" s="2">
        <f t="shared" si="1"/>
        <v>140833333.33333331</v>
      </c>
      <c r="F61" s="4">
        <f>F60+E61-E55/6*6</f>
        <v>2957500000.0000024</v>
      </c>
      <c r="G61" s="4">
        <f t="shared" si="7"/>
        <v>24645833.333333354</v>
      </c>
    </row>
    <row r="62" spans="1:7" ht="15" customHeight="1" x14ac:dyDescent="0.25">
      <c r="A62" s="24"/>
      <c r="B62" s="5">
        <v>9</v>
      </c>
      <c r="C62" s="21"/>
      <c r="D62" s="18">
        <f t="shared" si="6"/>
        <v>108.33333333333333</v>
      </c>
      <c r="E62" s="2">
        <f t="shared" si="1"/>
        <v>140833333.33333331</v>
      </c>
      <c r="F62" s="4">
        <f t="shared" si="9"/>
        <v>2957500000.0000024</v>
      </c>
      <c r="G62" s="4">
        <f t="shared" si="7"/>
        <v>24645833.333333354</v>
      </c>
    </row>
    <row r="63" spans="1:7" ht="15" customHeight="1" x14ac:dyDescent="0.25">
      <c r="A63" s="24"/>
      <c r="B63" s="5">
        <v>10</v>
      </c>
      <c r="C63" s="21"/>
      <c r="D63" s="18">
        <f t="shared" si="6"/>
        <v>108.33333333333333</v>
      </c>
      <c r="E63" s="2">
        <f t="shared" si="1"/>
        <v>140833333.33333331</v>
      </c>
      <c r="F63" s="4">
        <f t="shared" si="9"/>
        <v>2957500000.0000024</v>
      </c>
      <c r="G63" s="4">
        <f t="shared" si="7"/>
        <v>24645833.333333354</v>
      </c>
    </row>
    <row r="64" spans="1:7" ht="15" customHeight="1" x14ac:dyDescent="0.25">
      <c r="A64" s="24"/>
      <c r="B64" s="5">
        <v>11</v>
      </c>
      <c r="C64" s="21"/>
      <c r="D64" s="18">
        <f t="shared" si="6"/>
        <v>108.33333333333333</v>
      </c>
      <c r="E64" s="2">
        <f t="shared" si="1"/>
        <v>140833333.33333331</v>
      </c>
      <c r="F64" s="4">
        <f t="shared" si="9"/>
        <v>2957500000.0000024</v>
      </c>
      <c r="G64" s="4">
        <f t="shared" si="7"/>
        <v>24645833.333333354</v>
      </c>
    </row>
    <row r="65" spans="1:7" ht="15" customHeight="1" x14ac:dyDescent="0.25">
      <c r="A65" s="24"/>
      <c r="B65" s="5">
        <v>12</v>
      </c>
      <c r="C65" s="21"/>
      <c r="D65" s="18">
        <f t="shared" si="6"/>
        <v>108.33333333333333</v>
      </c>
      <c r="E65" s="2">
        <f t="shared" si="1"/>
        <v>140833333.33333331</v>
      </c>
      <c r="F65" s="4">
        <f t="shared" ref="F65:F73" si="10">F64+E65-$E$59/6*6</f>
        <v>2957500000.0000024</v>
      </c>
      <c r="G65" s="4">
        <f t="shared" si="7"/>
        <v>24645833.333333354</v>
      </c>
    </row>
    <row r="66" spans="1:7" ht="15" customHeight="1" x14ac:dyDescent="0.25">
      <c r="A66" s="7"/>
      <c r="B66" s="8"/>
      <c r="C66" s="9"/>
      <c r="D66" s="10"/>
      <c r="E66" s="11"/>
      <c r="F66" s="12"/>
      <c r="G66" s="12"/>
    </row>
    <row r="67" spans="1:7" ht="15" customHeight="1" x14ac:dyDescent="0.25">
      <c r="A67" s="7"/>
      <c r="B67" s="8"/>
      <c r="C67" s="9"/>
      <c r="D67" s="10"/>
      <c r="E67" s="11"/>
      <c r="F67" s="12"/>
      <c r="G67" s="12"/>
    </row>
    <row r="68" spans="1:7" ht="15" customHeight="1" x14ac:dyDescent="0.25">
      <c r="A68" s="24">
        <v>6</v>
      </c>
      <c r="B68" s="5">
        <v>1</v>
      </c>
      <c r="C68" s="21">
        <f>SUM(G68:G79)</f>
        <v>221225694.44444463</v>
      </c>
      <c r="D68" s="1"/>
      <c r="E68" s="1"/>
      <c r="F68" s="4">
        <f>F65+E68-$E$59/6*6</f>
        <v>2816666666.6666689</v>
      </c>
      <c r="G68" s="4">
        <f>F65*0.1/12</f>
        <v>24645833.333333354</v>
      </c>
    </row>
    <row r="69" spans="1:7" ht="15" customHeight="1" x14ac:dyDescent="0.25">
      <c r="A69" s="24"/>
      <c r="B69" s="5">
        <v>2</v>
      </c>
      <c r="C69" s="21"/>
      <c r="D69" s="1"/>
      <c r="E69" s="1"/>
      <c r="F69" s="4">
        <f t="shared" si="10"/>
        <v>2675833333.3333354</v>
      </c>
      <c r="G69" s="4">
        <f>F68*0.1/12</f>
        <v>23472222.222222243</v>
      </c>
    </row>
    <row r="70" spans="1:7" ht="15" customHeight="1" x14ac:dyDescent="0.25">
      <c r="A70" s="24"/>
      <c r="B70" s="5">
        <v>3</v>
      </c>
      <c r="C70" s="21"/>
      <c r="D70" s="1"/>
      <c r="E70" s="1"/>
      <c r="F70" s="4">
        <f t="shared" si="10"/>
        <v>2535000000.0000019</v>
      </c>
      <c r="G70" s="4">
        <f t="shared" ref="G70:G103" si="11">F69*0.1/12</f>
        <v>22298611.111111131</v>
      </c>
    </row>
    <row r="71" spans="1:7" ht="15" customHeight="1" x14ac:dyDescent="0.25">
      <c r="A71" s="24"/>
      <c r="B71" s="5">
        <v>4</v>
      </c>
      <c r="C71" s="21"/>
      <c r="D71" s="1"/>
      <c r="E71" s="1"/>
      <c r="F71" s="4">
        <f t="shared" si="10"/>
        <v>2394166666.6666684</v>
      </c>
      <c r="G71" s="4">
        <f t="shared" si="11"/>
        <v>21125000.000000019</v>
      </c>
    </row>
    <row r="72" spans="1:7" ht="15" customHeight="1" x14ac:dyDescent="0.25">
      <c r="A72" s="24"/>
      <c r="B72" s="5">
        <v>5</v>
      </c>
      <c r="C72" s="21"/>
      <c r="D72" s="1"/>
      <c r="E72" s="1"/>
      <c r="F72" s="4">
        <f t="shared" si="10"/>
        <v>2253333333.3333349</v>
      </c>
      <c r="G72" s="4">
        <f t="shared" si="11"/>
        <v>19951388.888888907</v>
      </c>
    </row>
    <row r="73" spans="1:7" ht="15" customHeight="1" x14ac:dyDescent="0.25">
      <c r="A73" s="24"/>
      <c r="B73" s="5">
        <v>6</v>
      </c>
      <c r="C73" s="21"/>
      <c r="D73" s="1"/>
      <c r="E73" s="1"/>
      <c r="F73" s="4">
        <f t="shared" si="10"/>
        <v>2112500000.0000017</v>
      </c>
      <c r="G73" s="4">
        <f t="shared" si="11"/>
        <v>18777777.777777791</v>
      </c>
    </row>
    <row r="74" spans="1:7" ht="15" customHeight="1" x14ac:dyDescent="0.25">
      <c r="A74" s="24"/>
      <c r="B74" s="5">
        <v>7</v>
      </c>
      <c r="C74" s="21"/>
      <c r="D74" s="1"/>
      <c r="E74" s="1"/>
      <c r="F74" s="4">
        <f t="shared" ref="F74:F79" si="12">F73+E74-$E$59/6*5</f>
        <v>1995138888.8888905</v>
      </c>
      <c r="G74" s="4">
        <f t="shared" si="11"/>
        <v>17604166.666666683</v>
      </c>
    </row>
    <row r="75" spans="1:7" ht="15" customHeight="1" x14ac:dyDescent="0.25">
      <c r="A75" s="24"/>
      <c r="B75" s="5">
        <v>8</v>
      </c>
      <c r="C75" s="21"/>
      <c r="D75" s="1"/>
      <c r="E75" s="1"/>
      <c r="F75" s="4">
        <f t="shared" si="12"/>
        <v>1877777777.7777793</v>
      </c>
      <c r="G75" s="4">
        <f t="shared" si="11"/>
        <v>16626157.407407423</v>
      </c>
    </row>
    <row r="76" spans="1:7" ht="15" customHeight="1" x14ac:dyDescent="0.25">
      <c r="A76" s="24"/>
      <c r="B76" s="5">
        <v>9</v>
      </c>
      <c r="C76" s="21"/>
      <c r="D76" s="1"/>
      <c r="E76" s="1"/>
      <c r="F76" s="4">
        <f t="shared" si="12"/>
        <v>1760416666.6666682</v>
      </c>
      <c r="G76" s="4">
        <f t="shared" si="11"/>
        <v>15648148.148148162</v>
      </c>
    </row>
    <row r="77" spans="1:7" ht="15" customHeight="1" x14ac:dyDescent="0.25">
      <c r="A77" s="24"/>
      <c r="B77" s="5">
        <v>10</v>
      </c>
      <c r="C77" s="21"/>
      <c r="D77" s="1"/>
      <c r="E77" s="1"/>
      <c r="F77" s="4">
        <f t="shared" si="12"/>
        <v>1643055555.555557</v>
      </c>
      <c r="G77" s="4">
        <f t="shared" si="11"/>
        <v>14670138.888888903</v>
      </c>
    </row>
    <row r="78" spans="1:7" ht="15" customHeight="1" x14ac:dyDescent="0.25">
      <c r="A78" s="24"/>
      <c r="B78" s="5">
        <v>11</v>
      </c>
      <c r="C78" s="21"/>
      <c r="D78" s="1"/>
      <c r="E78" s="1"/>
      <c r="F78" s="4">
        <f t="shared" si="12"/>
        <v>1525694444.4444458</v>
      </c>
      <c r="G78" s="4">
        <f t="shared" si="11"/>
        <v>13692129.629629642</v>
      </c>
    </row>
    <row r="79" spans="1:7" ht="15" customHeight="1" x14ac:dyDescent="0.25">
      <c r="A79" s="24"/>
      <c r="B79" s="5">
        <v>12</v>
      </c>
      <c r="C79" s="21"/>
      <c r="D79" s="1"/>
      <c r="E79" s="1"/>
      <c r="F79" s="4">
        <f t="shared" si="12"/>
        <v>1408333333.3333347</v>
      </c>
      <c r="G79" s="4">
        <f t="shared" si="11"/>
        <v>12714120.370370382</v>
      </c>
    </row>
    <row r="80" spans="1:7" ht="15" customHeight="1" x14ac:dyDescent="0.25">
      <c r="A80" s="29">
        <v>7</v>
      </c>
      <c r="B80" s="5">
        <v>1</v>
      </c>
      <c r="C80" s="26">
        <f>SUM(G80:G91)</f>
        <v>92128472.222222388</v>
      </c>
      <c r="D80" s="1"/>
      <c r="E80" s="1"/>
      <c r="F80" s="4">
        <f t="shared" ref="F80:F85" si="13">F79+E80-$E$59/6*4</f>
        <v>1314444444.4444458</v>
      </c>
      <c r="G80" s="4">
        <f t="shared" si="11"/>
        <v>11736111.111111121</v>
      </c>
    </row>
    <row r="81" spans="1:7" ht="15" customHeight="1" x14ac:dyDescent="0.25">
      <c r="A81" s="30"/>
      <c r="B81" s="5">
        <v>2</v>
      </c>
      <c r="C81" s="27"/>
      <c r="D81" s="1"/>
      <c r="E81" s="1"/>
      <c r="F81" s="4">
        <f t="shared" si="13"/>
        <v>1220555555.555557</v>
      </c>
      <c r="G81" s="4">
        <f t="shared" si="11"/>
        <v>10953703.703703716</v>
      </c>
    </row>
    <row r="82" spans="1:7" ht="15" customHeight="1" x14ac:dyDescent="0.25">
      <c r="A82" s="30"/>
      <c r="B82" s="5">
        <v>3</v>
      </c>
      <c r="C82" s="27"/>
      <c r="D82" s="1"/>
      <c r="E82" s="1"/>
      <c r="F82" s="4">
        <f t="shared" si="13"/>
        <v>1126666666.6666682</v>
      </c>
      <c r="G82" s="4">
        <f t="shared" si="11"/>
        <v>10171296.296296308</v>
      </c>
    </row>
    <row r="83" spans="1:7" ht="15" customHeight="1" x14ac:dyDescent="0.25">
      <c r="A83" s="30"/>
      <c r="B83" s="5">
        <v>4</v>
      </c>
      <c r="C83" s="27"/>
      <c r="D83" s="1"/>
      <c r="E83" s="1"/>
      <c r="F83" s="4">
        <f t="shared" si="13"/>
        <v>1032777777.7777793</v>
      </c>
      <c r="G83" s="4">
        <f t="shared" si="11"/>
        <v>9388888.8888889011</v>
      </c>
    </row>
    <row r="84" spans="1:7" ht="15" customHeight="1" x14ac:dyDescent="0.25">
      <c r="A84" s="30"/>
      <c r="B84" s="5">
        <v>5</v>
      </c>
      <c r="C84" s="27"/>
      <c r="D84" s="1"/>
      <c r="E84" s="1"/>
      <c r="F84" s="4">
        <f t="shared" si="13"/>
        <v>938888888.8888905</v>
      </c>
      <c r="G84" s="4">
        <f t="shared" si="11"/>
        <v>8606481.4814814944</v>
      </c>
    </row>
    <row r="85" spans="1:7" ht="15" customHeight="1" x14ac:dyDescent="0.25">
      <c r="A85" s="30"/>
      <c r="B85" s="5">
        <v>6</v>
      </c>
      <c r="C85" s="27"/>
      <c r="D85" s="1"/>
      <c r="E85" s="1"/>
      <c r="F85" s="4">
        <f t="shared" si="13"/>
        <v>845000000.00000167</v>
      </c>
      <c r="G85" s="4">
        <f t="shared" si="11"/>
        <v>7824074.0740740886</v>
      </c>
    </row>
    <row r="86" spans="1:7" ht="15" customHeight="1" x14ac:dyDescent="0.25">
      <c r="A86" s="30"/>
      <c r="B86" s="5">
        <v>7</v>
      </c>
      <c r="C86" s="27"/>
      <c r="D86" s="1"/>
      <c r="E86" s="1"/>
      <c r="F86" s="4">
        <f t="shared" ref="F86:F91" si="14">F85+E86-$E$59/6*3</f>
        <v>774583333.33333504</v>
      </c>
      <c r="G86" s="4">
        <f t="shared" si="11"/>
        <v>7041666.6666666819</v>
      </c>
    </row>
    <row r="87" spans="1:7" ht="15" customHeight="1" x14ac:dyDescent="0.25">
      <c r="A87" s="30"/>
      <c r="B87" s="5">
        <v>8</v>
      </c>
      <c r="C87" s="27"/>
      <c r="D87" s="1"/>
      <c r="E87" s="1"/>
      <c r="F87" s="4">
        <f t="shared" si="14"/>
        <v>704166666.66666842</v>
      </c>
      <c r="G87" s="4">
        <f t="shared" si="11"/>
        <v>6454861.1111111259</v>
      </c>
    </row>
    <row r="88" spans="1:7" ht="15" customHeight="1" x14ac:dyDescent="0.25">
      <c r="A88" s="30"/>
      <c r="B88" s="5">
        <v>9</v>
      </c>
      <c r="C88" s="27"/>
      <c r="D88" s="1"/>
      <c r="E88" s="1"/>
      <c r="F88" s="4">
        <f t="shared" si="14"/>
        <v>633750000.00000179</v>
      </c>
      <c r="G88" s="4">
        <f t="shared" si="11"/>
        <v>5868055.5555555709</v>
      </c>
    </row>
    <row r="89" spans="1:7" ht="15" customHeight="1" x14ac:dyDescent="0.25">
      <c r="A89" s="30"/>
      <c r="B89" s="5">
        <v>10</v>
      </c>
      <c r="C89" s="27"/>
      <c r="D89" s="1"/>
      <c r="E89" s="1"/>
      <c r="F89" s="4">
        <f t="shared" si="14"/>
        <v>563333333.33333516</v>
      </c>
      <c r="G89" s="4">
        <f t="shared" si="11"/>
        <v>5281250.0000000149</v>
      </c>
    </row>
    <row r="90" spans="1:7" ht="15" customHeight="1" x14ac:dyDescent="0.25">
      <c r="A90" s="30"/>
      <c r="B90" s="5">
        <v>11</v>
      </c>
      <c r="C90" s="27"/>
      <c r="D90" s="1"/>
      <c r="E90" s="1"/>
      <c r="F90" s="4">
        <f t="shared" si="14"/>
        <v>492916666.66666853</v>
      </c>
      <c r="G90" s="4">
        <f t="shared" si="11"/>
        <v>4694444.4444444599</v>
      </c>
    </row>
    <row r="91" spans="1:7" ht="15" customHeight="1" x14ac:dyDescent="0.25">
      <c r="A91" s="31"/>
      <c r="B91" s="5">
        <v>12</v>
      </c>
      <c r="C91" s="28"/>
      <c r="D91" s="1"/>
      <c r="E91" s="1"/>
      <c r="F91" s="4">
        <f t="shared" si="14"/>
        <v>422500000.00000191</v>
      </c>
      <c r="G91" s="4">
        <f t="shared" si="11"/>
        <v>4107638.8888889048</v>
      </c>
    </row>
    <row r="92" spans="1:7" ht="15" customHeight="1" x14ac:dyDescent="0.25">
      <c r="A92" s="29">
        <v>8</v>
      </c>
      <c r="B92" s="5">
        <v>1</v>
      </c>
      <c r="C92" s="26">
        <f>SUM(G92:G103)</f>
        <v>19364583.333333533</v>
      </c>
      <c r="D92" s="1"/>
      <c r="E92" s="1"/>
      <c r="F92" s="4">
        <f t="shared" ref="F92:F97" si="15">F91+E92-$E$59/6*2</f>
        <v>375555555.55555749</v>
      </c>
      <c r="G92" s="4">
        <f t="shared" si="11"/>
        <v>3520833.3333333493</v>
      </c>
    </row>
    <row r="93" spans="1:7" ht="15" customHeight="1" x14ac:dyDescent="0.25">
      <c r="A93" s="30"/>
      <c r="B93" s="5">
        <v>2</v>
      </c>
      <c r="C93" s="27"/>
      <c r="D93" s="1"/>
      <c r="E93" s="1"/>
      <c r="F93" s="4">
        <f t="shared" si="15"/>
        <v>328611111.11111307</v>
      </c>
      <c r="G93" s="4">
        <f t="shared" si="11"/>
        <v>3129629.629629646</v>
      </c>
    </row>
    <row r="94" spans="1:7" ht="15" customHeight="1" x14ac:dyDescent="0.25">
      <c r="A94" s="30"/>
      <c r="B94" s="5">
        <v>3</v>
      </c>
      <c r="C94" s="27"/>
      <c r="D94" s="1"/>
      <c r="E94" s="1"/>
      <c r="F94" s="4">
        <f t="shared" si="15"/>
        <v>281666666.66666865</v>
      </c>
      <c r="G94" s="4">
        <f t="shared" si="11"/>
        <v>2738425.9259259426</v>
      </c>
    </row>
    <row r="95" spans="1:7" ht="15" customHeight="1" x14ac:dyDescent="0.25">
      <c r="A95" s="30"/>
      <c r="B95" s="5">
        <v>4</v>
      </c>
      <c r="C95" s="27"/>
      <c r="D95" s="1"/>
      <c r="E95" s="1"/>
      <c r="F95" s="4">
        <f t="shared" si="15"/>
        <v>234722222.22222421</v>
      </c>
      <c r="G95" s="4">
        <f t="shared" si="11"/>
        <v>2347222.2222222388</v>
      </c>
    </row>
    <row r="96" spans="1:7" ht="15" customHeight="1" x14ac:dyDescent="0.25">
      <c r="A96" s="30"/>
      <c r="B96" s="5">
        <v>5</v>
      </c>
      <c r="C96" s="27"/>
      <c r="D96" s="1"/>
      <c r="E96" s="1"/>
      <c r="F96" s="4">
        <f t="shared" si="15"/>
        <v>187777777.77777976</v>
      </c>
      <c r="G96" s="4">
        <f>F95*0.1/12</f>
        <v>1956018.5185185352</v>
      </c>
    </row>
    <row r="97" spans="1:7" ht="15" customHeight="1" x14ac:dyDescent="0.25">
      <c r="A97" s="30"/>
      <c r="B97" s="5">
        <v>6</v>
      </c>
      <c r="C97" s="27"/>
      <c r="D97" s="1"/>
      <c r="E97" s="1"/>
      <c r="F97" s="4">
        <f t="shared" si="15"/>
        <v>140833333.33333531</v>
      </c>
      <c r="G97" s="4">
        <f t="shared" si="11"/>
        <v>1564814.8148148314</v>
      </c>
    </row>
    <row r="98" spans="1:7" ht="15" customHeight="1" x14ac:dyDescent="0.25">
      <c r="A98" s="30"/>
      <c r="B98" s="5">
        <v>7</v>
      </c>
      <c r="C98" s="27"/>
      <c r="D98" s="1"/>
      <c r="E98" s="1"/>
      <c r="F98" s="4">
        <f t="shared" ref="F98:F103" si="16">F97+E98-$E$59/6*1</f>
        <v>117361111.11111309</v>
      </c>
      <c r="G98" s="4">
        <f t="shared" si="11"/>
        <v>1173611.1111111275</v>
      </c>
    </row>
    <row r="99" spans="1:7" ht="15" customHeight="1" x14ac:dyDescent="0.25">
      <c r="A99" s="30"/>
      <c r="B99" s="5">
        <v>8</v>
      </c>
      <c r="C99" s="27"/>
      <c r="D99" s="1"/>
      <c r="E99" s="1"/>
      <c r="F99" s="4">
        <f t="shared" si="16"/>
        <v>93888888.888890862</v>
      </c>
      <c r="G99" s="4">
        <f t="shared" si="11"/>
        <v>978009.25925927574</v>
      </c>
    </row>
    <row r="100" spans="1:7" ht="15" customHeight="1" x14ac:dyDescent="0.25">
      <c r="A100" s="30"/>
      <c r="B100" s="5">
        <v>9</v>
      </c>
      <c r="C100" s="27"/>
      <c r="D100" s="1"/>
      <c r="E100" s="1"/>
      <c r="F100" s="4">
        <f t="shared" si="16"/>
        <v>70416666.666668639</v>
      </c>
      <c r="G100" s="4">
        <f t="shared" si="11"/>
        <v>782407.40740742395</v>
      </c>
    </row>
    <row r="101" spans="1:7" ht="15" customHeight="1" x14ac:dyDescent="0.25">
      <c r="A101" s="30"/>
      <c r="B101" s="5">
        <v>10</v>
      </c>
      <c r="C101" s="27"/>
      <c r="D101" s="1"/>
      <c r="E101" s="1"/>
      <c r="F101" s="4">
        <f t="shared" si="16"/>
        <v>46944444.444446415</v>
      </c>
      <c r="G101" s="4">
        <f t="shared" si="11"/>
        <v>586805.55555557203</v>
      </c>
    </row>
    <row r="102" spans="1:7" ht="15" customHeight="1" x14ac:dyDescent="0.25">
      <c r="A102" s="30"/>
      <c r="B102" s="5">
        <v>11</v>
      </c>
      <c r="C102" s="27"/>
      <c r="D102" s="1"/>
      <c r="E102" s="1"/>
      <c r="F102" s="4">
        <f t="shared" si="16"/>
        <v>23472222.222224195</v>
      </c>
      <c r="G102" s="4">
        <f t="shared" si="11"/>
        <v>391203.70370372012</v>
      </c>
    </row>
    <row r="103" spans="1:7" ht="15" customHeight="1" x14ac:dyDescent="0.25">
      <c r="A103" s="31"/>
      <c r="B103" s="5">
        <v>12</v>
      </c>
      <c r="C103" s="28"/>
      <c r="D103" s="1"/>
      <c r="E103" s="1"/>
      <c r="F103" s="4">
        <f t="shared" si="16"/>
        <v>1.9744038581848145E-6</v>
      </c>
      <c r="G103" s="4">
        <f t="shared" si="11"/>
        <v>195601.8518518683</v>
      </c>
    </row>
    <row r="105" spans="1:7" x14ac:dyDescent="0.25">
      <c r="C105" s="19"/>
    </row>
    <row r="107" spans="1:7" x14ac:dyDescent="0.25">
      <c r="C107" s="19"/>
    </row>
  </sheetData>
  <mergeCells count="19">
    <mergeCell ref="C92:C103"/>
    <mergeCell ref="A42:A53"/>
    <mergeCell ref="A54:A65"/>
    <mergeCell ref="C42:C53"/>
    <mergeCell ref="C54:C65"/>
    <mergeCell ref="A80:A91"/>
    <mergeCell ref="A92:A103"/>
    <mergeCell ref="A68:A79"/>
    <mergeCell ref="C80:C91"/>
    <mergeCell ref="C30:C41"/>
    <mergeCell ref="C68:C79"/>
    <mergeCell ref="A1:G1"/>
    <mergeCell ref="A2:G2"/>
    <mergeCell ref="A4:A15"/>
    <mergeCell ref="A16:A27"/>
    <mergeCell ref="A30:A41"/>
    <mergeCell ref="C4:C15"/>
    <mergeCell ref="C16:C27"/>
    <mergeCell ref="A29:G29"/>
  </mergeCells>
  <pageMargins left="0.45" right="0.45" top="0.5" bottom="0.5" header="0.3" footer="0.3"/>
  <pageSetup paperSize="9" scale="9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sqref="A1:G1"/>
    </sheetView>
  </sheetViews>
  <sheetFormatPr defaultRowHeight="15" x14ac:dyDescent="0.25"/>
  <cols>
    <col min="1" max="1" width="11.28515625" customWidth="1"/>
    <col min="2" max="2" width="10.28515625" style="6" customWidth="1"/>
    <col min="3" max="3" width="16" customWidth="1"/>
    <col min="4" max="4" width="26.28515625" customWidth="1"/>
    <col min="5" max="5" width="29.42578125" customWidth="1"/>
    <col min="6" max="6" width="22.85546875" customWidth="1"/>
    <col min="7" max="7" width="30.7109375" customWidth="1"/>
    <col min="8" max="8" width="4.85546875" customWidth="1"/>
    <col min="11" max="11" width="15.42578125" customWidth="1"/>
  </cols>
  <sheetData>
    <row r="1" spans="1:11" ht="16.5" customHeight="1" x14ac:dyDescent="0.25">
      <c r="A1" s="22" t="s">
        <v>7</v>
      </c>
      <c r="B1" s="22"/>
      <c r="C1" s="22"/>
      <c r="D1" s="22"/>
      <c r="E1" s="22"/>
      <c r="F1" s="22"/>
      <c r="G1" s="22"/>
    </row>
    <row r="2" spans="1:11" ht="21" customHeight="1" x14ac:dyDescent="0.25">
      <c r="A2" s="23" t="s">
        <v>9</v>
      </c>
      <c r="B2" s="23"/>
      <c r="C2" s="23"/>
      <c r="D2" s="23"/>
      <c r="E2" s="23"/>
      <c r="F2" s="23"/>
      <c r="G2" s="23"/>
    </row>
    <row r="3" spans="1:11" ht="97.5" customHeight="1" x14ac:dyDescent="0.25">
      <c r="A3" s="13" t="s">
        <v>4</v>
      </c>
      <c r="B3" s="13" t="s">
        <v>6</v>
      </c>
      <c r="C3" s="15" t="s">
        <v>5</v>
      </c>
      <c r="D3" s="16" t="s">
        <v>1</v>
      </c>
      <c r="E3" s="16" t="s">
        <v>2</v>
      </c>
      <c r="F3" s="16" t="s">
        <v>0</v>
      </c>
      <c r="G3" s="16" t="s">
        <v>3</v>
      </c>
    </row>
    <row r="4" spans="1:11" ht="15" customHeight="1" x14ac:dyDescent="0.25">
      <c r="A4" s="24">
        <v>1</v>
      </c>
      <c r="B4" s="5">
        <v>1</v>
      </c>
      <c r="C4" s="21">
        <f>SUM(G4:G15)</f>
        <v>39687500</v>
      </c>
      <c r="D4" s="17">
        <f>500/12</f>
        <v>41.666666666666664</v>
      </c>
      <c r="E4" s="2">
        <f>D4*1800000</f>
        <v>75000000</v>
      </c>
      <c r="F4" s="3">
        <f>E4</f>
        <v>75000000</v>
      </c>
      <c r="G4" s="14">
        <v>0</v>
      </c>
    </row>
    <row r="5" spans="1:11" ht="15" customHeight="1" x14ac:dyDescent="0.25">
      <c r="A5" s="24"/>
      <c r="B5" s="5">
        <v>2</v>
      </c>
      <c r="C5" s="21"/>
      <c r="D5" s="17">
        <f t="shared" ref="D5:D27" si="0">500/12</f>
        <v>41.666666666666664</v>
      </c>
      <c r="E5" s="2">
        <f t="shared" ref="E5:E27" si="1">D5*1800000</f>
        <v>75000000</v>
      </c>
      <c r="F5" s="4">
        <f>F4+E5</f>
        <v>150000000</v>
      </c>
      <c r="G5" s="4">
        <f>F4*0.1/12</f>
        <v>625000</v>
      </c>
    </row>
    <row r="6" spans="1:11" x14ac:dyDescent="0.25">
      <c r="A6" s="24"/>
      <c r="B6" s="5">
        <v>3</v>
      </c>
      <c r="C6" s="21"/>
      <c r="D6" s="17">
        <f t="shared" si="0"/>
        <v>41.666666666666664</v>
      </c>
      <c r="E6" s="2">
        <f t="shared" si="1"/>
        <v>75000000</v>
      </c>
      <c r="F6" s="4">
        <f>F5+E6</f>
        <v>225000000</v>
      </c>
      <c r="G6" s="4">
        <f t="shared" ref="G6:G27" si="2">F5*0.1/12</f>
        <v>1250000</v>
      </c>
    </row>
    <row r="7" spans="1:11" x14ac:dyDescent="0.25">
      <c r="A7" s="24"/>
      <c r="B7" s="5">
        <v>4</v>
      </c>
      <c r="C7" s="21"/>
      <c r="D7" s="17">
        <f t="shared" si="0"/>
        <v>41.666666666666664</v>
      </c>
      <c r="E7" s="2">
        <f t="shared" si="1"/>
        <v>75000000</v>
      </c>
      <c r="F7" s="4">
        <f>F6+E7</f>
        <v>300000000</v>
      </c>
      <c r="G7" s="4">
        <f t="shared" si="2"/>
        <v>1875000</v>
      </c>
    </row>
    <row r="8" spans="1:11" x14ac:dyDescent="0.25">
      <c r="A8" s="24"/>
      <c r="B8" s="5">
        <v>5</v>
      </c>
      <c r="C8" s="21"/>
      <c r="D8" s="17">
        <f t="shared" si="0"/>
        <v>41.666666666666664</v>
      </c>
      <c r="E8" s="2">
        <f t="shared" si="1"/>
        <v>75000000</v>
      </c>
      <c r="F8" s="4">
        <f>F7+E8</f>
        <v>375000000</v>
      </c>
      <c r="G8" s="4">
        <f t="shared" si="2"/>
        <v>2500000</v>
      </c>
    </row>
    <row r="9" spans="1:11" x14ac:dyDescent="0.25">
      <c r="A9" s="24"/>
      <c r="B9" s="5">
        <v>6</v>
      </c>
      <c r="C9" s="21"/>
      <c r="D9" s="17">
        <f t="shared" si="0"/>
        <v>41.666666666666664</v>
      </c>
      <c r="E9" s="2">
        <f t="shared" si="1"/>
        <v>75000000</v>
      </c>
      <c r="F9" s="4">
        <f>F8+E9</f>
        <v>450000000</v>
      </c>
      <c r="G9" s="4">
        <f t="shared" si="2"/>
        <v>3125000</v>
      </c>
    </row>
    <row r="10" spans="1:11" x14ac:dyDescent="0.25">
      <c r="A10" s="24"/>
      <c r="B10" s="5">
        <v>7</v>
      </c>
      <c r="C10" s="21"/>
      <c r="D10" s="17">
        <f t="shared" si="0"/>
        <v>41.666666666666664</v>
      </c>
      <c r="E10" s="2">
        <f t="shared" si="1"/>
        <v>75000000</v>
      </c>
      <c r="F10" s="4">
        <f>F9+E10-E4/6</f>
        <v>512500000</v>
      </c>
      <c r="G10" s="4">
        <f t="shared" si="2"/>
        <v>3750000</v>
      </c>
    </row>
    <row r="11" spans="1:11" x14ac:dyDescent="0.25">
      <c r="A11" s="24"/>
      <c r="B11" s="5">
        <v>8</v>
      </c>
      <c r="C11" s="21"/>
      <c r="D11" s="17">
        <f t="shared" si="0"/>
        <v>41.666666666666664</v>
      </c>
      <c r="E11" s="2">
        <f t="shared" si="1"/>
        <v>75000000</v>
      </c>
      <c r="F11" s="4">
        <f t="shared" ref="F11:F14" si="3">F10+E11-E5/6</f>
        <v>575000000</v>
      </c>
      <c r="G11" s="4">
        <f t="shared" si="2"/>
        <v>4270833.333333333</v>
      </c>
    </row>
    <row r="12" spans="1:11" x14ac:dyDescent="0.25">
      <c r="A12" s="24"/>
      <c r="B12" s="5">
        <v>9</v>
      </c>
      <c r="C12" s="21"/>
      <c r="D12" s="17">
        <f t="shared" si="0"/>
        <v>41.666666666666664</v>
      </c>
      <c r="E12" s="2">
        <f t="shared" si="1"/>
        <v>75000000</v>
      </c>
      <c r="F12" s="4">
        <f t="shared" si="3"/>
        <v>637500000</v>
      </c>
      <c r="G12" s="4">
        <f t="shared" si="2"/>
        <v>4791666.666666667</v>
      </c>
    </row>
    <row r="13" spans="1:11" x14ac:dyDescent="0.25">
      <c r="A13" s="24"/>
      <c r="B13" s="5">
        <v>10</v>
      </c>
      <c r="C13" s="21"/>
      <c r="D13" s="17">
        <f t="shared" si="0"/>
        <v>41.666666666666664</v>
      </c>
      <c r="E13" s="2">
        <f t="shared" si="1"/>
        <v>75000000</v>
      </c>
      <c r="F13" s="4">
        <f t="shared" si="3"/>
        <v>700000000</v>
      </c>
      <c r="G13" s="4">
        <f t="shared" si="2"/>
        <v>5312500</v>
      </c>
    </row>
    <row r="14" spans="1:11" x14ac:dyDescent="0.25">
      <c r="A14" s="24"/>
      <c r="B14" s="5">
        <v>11</v>
      </c>
      <c r="C14" s="21"/>
      <c r="D14" s="17">
        <f t="shared" si="0"/>
        <v>41.666666666666664</v>
      </c>
      <c r="E14" s="2">
        <f t="shared" si="1"/>
        <v>75000000</v>
      </c>
      <c r="F14" s="4">
        <f t="shared" si="3"/>
        <v>762500000</v>
      </c>
      <c r="G14" s="4">
        <f t="shared" si="2"/>
        <v>5833333.333333333</v>
      </c>
    </row>
    <row r="15" spans="1:11" x14ac:dyDescent="0.25">
      <c r="A15" s="24"/>
      <c r="B15" s="5">
        <v>12</v>
      </c>
      <c r="C15" s="21"/>
      <c r="D15" s="17">
        <f t="shared" si="0"/>
        <v>41.666666666666664</v>
      </c>
      <c r="E15" s="2">
        <f t="shared" si="1"/>
        <v>75000000</v>
      </c>
      <c r="F15" s="4">
        <f>F14+E15-E9/6</f>
        <v>825000000</v>
      </c>
      <c r="G15" s="4">
        <f t="shared" si="2"/>
        <v>6354166.666666667</v>
      </c>
    </row>
    <row r="16" spans="1:11" x14ac:dyDescent="0.25">
      <c r="A16" s="24">
        <v>2</v>
      </c>
      <c r="B16" s="5">
        <v>1</v>
      </c>
      <c r="C16" s="21">
        <f>SUM(G16:G27)</f>
        <v>108437500</v>
      </c>
      <c r="D16" s="17">
        <f t="shared" si="0"/>
        <v>41.666666666666664</v>
      </c>
      <c r="E16" s="2">
        <f t="shared" si="1"/>
        <v>75000000</v>
      </c>
      <c r="F16" s="4">
        <f t="shared" ref="F16:F21" si="4">F15+E16-E10/6*2</f>
        <v>875000000</v>
      </c>
      <c r="G16" s="4">
        <f t="shared" si="2"/>
        <v>6875000</v>
      </c>
      <c r="K16" s="20"/>
    </row>
    <row r="17" spans="1:7" x14ac:dyDescent="0.25">
      <c r="A17" s="24"/>
      <c r="B17" s="5">
        <v>2</v>
      </c>
      <c r="C17" s="21"/>
      <c r="D17" s="17">
        <f t="shared" si="0"/>
        <v>41.666666666666664</v>
      </c>
      <c r="E17" s="2">
        <f t="shared" si="1"/>
        <v>75000000</v>
      </c>
      <c r="F17" s="4">
        <f t="shared" si="4"/>
        <v>925000000</v>
      </c>
      <c r="G17" s="4">
        <f t="shared" si="2"/>
        <v>7291666.666666667</v>
      </c>
    </row>
    <row r="18" spans="1:7" x14ac:dyDescent="0.25">
      <c r="A18" s="24"/>
      <c r="B18" s="5">
        <v>3</v>
      </c>
      <c r="C18" s="21"/>
      <c r="D18" s="17">
        <f t="shared" si="0"/>
        <v>41.666666666666664</v>
      </c>
      <c r="E18" s="2">
        <f t="shared" si="1"/>
        <v>75000000</v>
      </c>
      <c r="F18" s="4">
        <f t="shared" si="4"/>
        <v>975000000</v>
      </c>
      <c r="G18" s="4">
        <f t="shared" si="2"/>
        <v>7708333.333333333</v>
      </c>
    </row>
    <row r="19" spans="1:7" x14ac:dyDescent="0.25">
      <c r="A19" s="24"/>
      <c r="B19" s="5">
        <v>4</v>
      </c>
      <c r="C19" s="21"/>
      <c r="D19" s="17">
        <f t="shared" si="0"/>
        <v>41.666666666666664</v>
      </c>
      <c r="E19" s="2">
        <f t="shared" si="1"/>
        <v>75000000</v>
      </c>
      <c r="F19" s="4">
        <f t="shared" si="4"/>
        <v>1025000000</v>
      </c>
      <c r="G19" s="4">
        <f t="shared" si="2"/>
        <v>8125000</v>
      </c>
    </row>
    <row r="20" spans="1:7" x14ac:dyDescent="0.25">
      <c r="A20" s="24"/>
      <c r="B20" s="5">
        <v>5</v>
      </c>
      <c r="C20" s="21"/>
      <c r="D20" s="17">
        <f t="shared" si="0"/>
        <v>41.666666666666664</v>
      </c>
      <c r="E20" s="2">
        <f t="shared" si="1"/>
        <v>75000000</v>
      </c>
      <c r="F20" s="4">
        <f t="shared" si="4"/>
        <v>1075000000</v>
      </c>
      <c r="G20" s="4">
        <f t="shared" si="2"/>
        <v>8541666.666666666</v>
      </c>
    </row>
    <row r="21" spans="1:7" x14ac:dyDescent="0.25">
      <c r="A21" s="24"/>
      <c r="B21" s="5">
        <v>6</v>
      </c>
      <c r="C21" s="21"/>
      <c r="D21" s="17">
        <f t="shared" si="0"/>
        <v>41.666666666666664</v>
      </c>
      <c r="E21" s="2">
        <f t="shared" si="1"/>
        <v>75000000</v>
      </c>
      <c r="F21" s="4">
        <f t="shared" si="4"/>
        <v>1125000000</v>
      </c>
      <c r="G21" s="4">
        <f t="shared" si="2"/>
        <v>8958333.333333334</v>
      </c>
    </row>
    <row r="22" spans="1:7" x14ac:dyDescent="0.25">
      <c r="A22" s="24"/>
      <c r="B22" s="5">
        <v>7</v>
      </c>
      <c r="C22" s="21"/>
      <c r="D22" s="17">
        <f t="shared" si="0"/>
        <v>41.666666666666664</v>
      </c>
      <c r="E22" s="2">
        <f t="shared" si="1"/>
        <v>75000000</v>
      </c>
      <c r="F22" s="4">
        <f t="shared" ref="F22:F27" si="5">F21+E22-E16/6*3</f>
        <v>1162500000</v>
      </c>
      <c r="G22" s="4">
        <f t="shared" si="2"/>
        <v>9375000</v>
      </c>
    </row>
    <row r="23" spans="1:7" x14ac:dyDescent="0.25">
      <c r="A23" s="24"/>
      <c r="B23" s="5">
        <v>8</v>
      </c>
      <c r="C23" s="21"/>
      <c r="D23" s="17">
        <f t="shared" si="0"/>
        <v>41.666666666666664</v>
      </c>
      <c r="E23" s="2">
        <f t="shared" si="1"/>
        <v>75000000</v>
      </c>
      <c r="F23" s="4">
        <f t="shared" si="5"/>
        <v>1200000000</v>
      </c>
      <c r="G23" s="4">
        <f t="shared" si="2"/>
        <v>9687500</v>
      </c>
    </row>
    <row r="24" spans="1:7" x14ac:dyDescent="0.25">
      <c r="A24" s="24"/>
      <c r="B24" s="5">
        <v>9</v>
      </c>
      <c r="C24" s="21"/>
      <c r="D24" s="17">
        <f t="shared" si="0"/>
        <v>41.666666666666664</v>
      </c>
      <c r="E24" s="2">
        <f t="shared" si="1"/>
        <v>75000000</v>
      </c>
      <c r="F24" s="4">
        <f t="shared" si="5"/>
        <v>1237500000</v>
      </c>
      <c r="G24" s="4">
        <f t="shared" si="2"/>
        <v>10000000</v>
      </c>
    </row>
    <row r="25" spans="1:7" x14ac:dyDescent="0.25">
      <c r="A25" s="24"/>
      <c r="B25" s="5">
        <v>10</v>
      </c>
      <c r="C25" s="21"/>
      <c r="D25" s="17">
        <f t="shared" si="0"/>
        <v>41.666666666666664</v>
      </c>
      <c r="E25" s="2">
        <f t="shared" si="1"/>
        <v>75000000</v>
      </c>
      <c r="F25" s="4">
        <f t="shared" si="5"/>
        <v>1275000000</v>
      </c>
      <c r="G25" s="4">
        <f t="shared" si="2"/>
        <v>10312500</v>
      </c>
    </row>
    <row r="26" spans="1:7" x14ac:dyDescent="0.25">
      <c r="A26" s="24"/>
      <c r="B26" s="5">
        <v>11</v>
      </c>
      <c r="C26" s="21"/>
      <c r="D26" s="17">
        <f t="shared" si="0"/>
        <v>41.666666666666664</v>
      </c>
      <c r="E26" s="2">
        <f t="shared" si="1"/>
        <v>75000000</v>
      </c>
      <c r="F26" s="4">
        <f t="shared" si="5"/>
        <v>1312500000</v>
      </c>
      <c r="G26" s="4">
        <f t="shared" si="2"/>
        <v>10625000</v>
      </c>
    </row>
    <row r="27" spans="1:7" x14ac:dyDescent="0.25">
      <c r="A27" s="24"/>
      <c r="B27" s="5">
        <v>12</v>
      </c>
      <c r="C27" s="21"/>
      <c r="D27" s="17">
        <f t="shared" si="0"/>
        <v>41.666666666666664</v>
      </c>
      <c r="E27" s="2">
        <f t="shared" si="1"/>
        <v>75000000</v>
      </c>
      <c r="F27" s="4">
        <f t="shared" si="5"/>
        <v>1350000000</v>
      </c>
      <c r="G27" s="4">
        <f t="shared" si="2"/>
        <v>10937500</v>
      </c>
    </row>
    <row r="28" spans="1:7" ht="12.75" customHeight="1" x14ac:dyDescent="0.25">
      <c r="A28" s="7"/>
      <c r="B28" s="8"/>
      <c r="C28" s="9"/>
      <c r="D28" s="10"/>
      <c r="E28" s="11"/>
      <c r="F28" s="12"/>
      <c r="G28" s="12"/>
    </row>
    <row r="29" spans="1:7" ht="59.25" customHeight="1" x14ac:dyDescent="0.25">
      <c r="A29" s="25" t="s">
        <v>10</v>
      </c>
      <c r="B29" s="25"/>
      <c r="C29" s="25"/>
      <c r="D29" s="25"/>
      <c r="E29" s="25"/>
      <c r="F29" s="25"/>
      <c r="G29" s="25"/>
    </row>
    <row r="30" spans="1:7" ht="15" customHeight="1" x14ac:dyDescent="0.25">
      <c r="A30" s="24">
        <v>3</v>
      </c>
      <c r="B30" s="5">
        <v>1</v>
      </c>
      <c r="C30" s="21">
        <f>SUM(G30:G41)</f>
        <v>147187500</v>
      </c>
      <c r="D30" s="18">
        <f>500/12</f>
        <v>41.666666666666664</v>
      </c>
      <c r="E30" s="2">
        <f>D30*1800000</f>
        <v>75000000</v>
      </c>
      <c r="F30" s="4">
        <f>F27+E30-E22/6*4</f>
        <v>1375000000</v>
      </c>
      <c r="G30" s="4">
        <f>F27*0.1/12</f>
        <v>11250000</v>
      </c>
    </row>
    <row r="31" spans="1:7" ht="15" customHeight="1" x14ac:dyDescent="0.25">
      <c r="A31" s="24"/>
      <c r="B31" s="5">
        <v>2</v>
      </c>
      <c r="C31" s="21"/>
      <c r="D31" s="18">
        <f t="shared" ref="D31:D65" si="6">500/12</f>
        <v>41.666666666666664</v>
      </c>
      <c r="E31" s="2">
        <f t="shared" ref="E31:E65" si="7">D31*1800000</f>
        <v>75000000</v>
      </c>
      <c r="F31" s="4">
        <f>F30+E31-E23/6*4</f>
        <v>1400000000</v>
      </c>
      <c r="G31" s="4">
        <f>F30*0.1/12</f>
        <v>11458333.333333334</v>
      </c>
    </row>
    <row r="32" spans="1:7" ht="15" customHeight="1" x14ac:dyDescent="0.25">
      <c r="A32" s="24"/>
      <c r="B32" s="5">
        <v>3</v>
      </c>
      <c r="C32" s="21"/>
      <c r="D32" s="18">
        <f t="shared" si="6"/>
        <v>41.666666666666664</v>
      </c>
      <c r="E32" s="2">
        <f t="shared" si="7"/>
        <v>75000000</v>
      </c>
      <c r="F32" s="4">
        <f>F31+E32-E24/6*4</f>
        <v>1425000000</v>
      </c>
      <c r="G32" s="4">
        <f>F31*0.1/12</f>
        <v>11666666.666666666</v>
      </c>
    </row>
    <row r="33" spans="1:7" ht="15" customHeight="1" x14ac:dyDescent="0.25">
      <c r="A33" s="24"/>
      <c r="B33" s="5">
        <v>4</v>
      </c>
      <c r="C33" s="21"/>
      <c r="D33" s="18">
        <f t="shared" si="6"/>
        <v>41.666666666666664</v>
      </c>
      <c r="E33" s="2">
        <f t="shared" si="7"/>
        <v>75000000</v>
      </c>
      <c r="F33" s="4">
        <f>F32+E33-E25/6*4</f>
        <v>1450000000</v>
      </c>
      <c r="G33" s="4">
        <f t="shared" ref="G33:G65" si="8">F32*0.1/12</f>
        <v>11875000</v>
      </c>
    </row>
    <row r="34" spans="1:7" ht="15" customHeight="1" x14ac:dyDescent="0.25">
      <c r="A34" s="24"/>
      <c r="B34" s="5">
        <v>5</v>
      </c>
      <c r="C34" s="21"/>
      <c r="D34" s="18">
        <f t="shared" si="6"/>
        <v>41.666666666666664</v>
      </c>
      <c r="E34" s="2">
        <f t="shared" si="7"/>
        <v>75000000</v>
      </c>
      <c r="F34" s="4">
        <f>F33+E34-E26/6*4</f>
        <v>1475000000</v>
      </c>
      <c r="G34" s="4">
        <f t="shared" si="8"/>
        <v>12083333.333333334</v>
      </c>
    </row>
    <row r="35" spans="1:7" ht="15" customHeight="1" x14ac:dyDescent="0.25">
      <c r="A35" s="24"/>
      <c r="B35" s="5">
        <v>6</v>
      </c>
      <c r="C35" s="21"/>
      <c r="D35" s="18">
        <f t="shared" si="6"/>
        <v>41.666666666666664</v>
      </c>
      <c r="E35" s="2">
        <f t="shared" si="7"/>
        <v>75000000</v>
      </c>
      <c r="F35" s="4">
        <f>F34+E35-E27/6*4</f>
        <v>1500000000</v>
      </c>
      <c r="G35" s="4">
        <f t="shared" si="8"/>
        <v>12291666.666666666</v>
      </c>
    </row>
    <row r="36" spans="1:7" ht="15" customHeight="1" x14ac:dyDescent="0.25">
      <c r="A36" s="24"/>
      <c r="B36" s="5">
        <v>7</v>
      </c>
      <c r="C36" s="21"/>
      <c r="D36" s="18">
        <f t="shared" si="6"/>
        <v>41.666666666666664</v>
      </c>
      <c r="E36" s="2">
        <f t="shared" si="7"/>
        <v>75000000</v>
      </c>
      <c r="F36" s="4">
        <f t="shared" ref="F36:F41" si="9">F35+E36-E30/6*5</f>
        <v>1512500000</v>
      </c>
      <c r="G36" s="4">
        <f t="shared" si="8"/>
        <v>12500000</v>
      </c>
    </row>
    <row r="37" spans="1:7" ht="15" customHeight="1" x14ac:dyDescent="0.25">
      <c r="A37" s="24"/>
      <c r="B37" s="5">
        <v>8</v>
      </c>
      <c r="C37" s="21"/>
      <c r="D37" s="18">
        <f t="shared" si="6"/>
        <v>41.666666666666664</v>
      </c>
      <c r="E37" s="2">
        <f t="shared" si="7"/>
        <v>75000000</v>
      </c>
      <c r="F37" s="4">
        <f t="shared" si="9"/>
        <v>1525000000</v>
      </c>
      <c r="G37" s="4">
        <f t="shared" si="8"/>
        <v>12604166.666666666</v>
      </c>
    </row>
    <row r="38" spans="1:7" ht="15" customHeight="1" x14ac:dyDescent="0.25">
      <c r="A38" s="24"/>
      <c r="B38" s="5">
        <v>9</v>
      </c>
      <c r="C38" s="21"/>
      <c r="D38" s="18">
        <f t="shared" si="6"/>
        <v>41.666666666666664</v>
      </c>
      <c r="E38" s="2">
        <f t="shared" si="7"/>
        <v>75000000</v>
      </c>
      <c r="F38" s="4">
        <f t="shared" si="9"/>
        <v>1537500000</v>
      </c>
      <c r="G38" s="4">
        <f t="shared" si="8"/>
        <v>12708333.333333334</v>
      </c>
    </row>
    <row r="39" spans="1:7" ht="15" customHeight="1" x14ac:dyDescent="0.25">
      <c r="A39" s="24"/>
      <c r="B39" s="5">
        <v>10</v>
      </c>
      <c r="C39" s="21"/>
      <c r="D39" s="18">
        <f t="shared" si="6"/>
        <v>41.666666666666664</v>
      </c>
      <c r="E39" s="2">
        <f t="shared" si="7"/>
        <v>75000000</v>
      </c>
      <c r="F39" s="4">
        <f t="shared" si="9"/>
        <v>1550000000</v>
      </c>
      <c r="G39" s="4">
        <f t="shared" si="8"/>
        <v>12812500</v>
      </c>
    </row>
    <row r="40" spans="1:7" ht="15" customHeight="1" x14ac:dyDescent="0.25">
      <c r="A40" s="24"/>
      <c r="B40" s="5">
        <v>11</v>
      </c>
      <c r="C40" s="21"/>
      <c r="D40" s="18">
        <f t="shared" si="6"/>
        <v>41.666666666666664</v>
      </c>
      <c r="E40" s="2">
        <f t="shared" si="7"/>
        <v>75000000</v>
      </c>
      <c r="F40" s="4">
        <f t="shared" si="9"/>
        <v>1562500000</v>
      </c>
      <c r="G40" s="4">
        <f t="shared" si="8"/>
        <v>12916666.666666666</v>
      </c>
    </row>
    <row r="41" spans="1:7" ht="15" customHeight="1" x14ac:dyDescent="0.25">
      <c r="A41" s="24"/>
      <c r="B41" s="5">
        <v>12</v>
      </c>
      <c r="C41" s="21"/>
      <c r="D41" s="18">
        <f t="shared" si="6"/>
        <v>41.666666666666664</v>
      </c>
      <c r="E41" s="2">
        <f t="shared" si="7"/>
        <v>75000000</v>
      </c>
      <c r="F41" s="4">
        <f t="shared" si="9"/>
        <v>1575000000</v>
      </c>
      <c r="G41" s="4">
        <f t="shared" si="8"/>
        <v>13020833.333333334</v>
      </c>
    </row>
    <row r="42" spans="1:7" ht="15" customHeight="1" x14ac:dyDescent="0.25">
      <c r="A42" s="29">
        <v>4</v>
      </c>
      <c r="B42" s="5">
        <v>1</v>
      </c>
      <c r="C42" s="26">
        <f>SUM(G42:G53)</f>
        <v>157500000</v>
      </c>
      <c r="D42" s="18">
        <f t="shared" si="6"/>
        <v>41.666666666666664</v>
      </c>
      <c r="E42" s="2">
        <f t="shared" si="7"/>
        <v>75000000</v>
      </c>
      <c r="F42" s="4">
        <f t="shared" ref="F42:F64" si="10">F41+E42-E36/6*6</f>
        <v>1575000000</v>
      </c>
      <c r="G42" s="4">
        <f t="shared" si="8"/>
        <v>13125000</v>
      </c>
    </row>
    <row r="43" spans="1:7" ht="15" customHeight="1" x14ac:dyDescent="0.25">
      <c r="A43" s="30"/>
      <c r="B43" s="5">
        <v>2</v>
      </c>
      <c r="C43" s="27"/>
      <c r="D43" s="18">
        <f t="shared" si="6"/>
        <v>41.666666666666664</v>
      </c>
      <c r="E43" s="2">
        <f t="shared" si="7"/>
        <v>75000000</v>
      </c>
      <c r="F43" s="4">
        <f t="shared" si="10"/>
        <v>1575000000</v>
      </c>
      <c r="G43" s="4">
        <f t="shared" si="8"/>
        <v>13125000</v>
      </c>
    </row>
    <row r="44" spans="1:7" ht="15" customHeight="1" x14ac:dyDescent="0.25">
      <c r="A44" s="30"/>
      <c r="B44" s="5">
        <v>3</v>
      </c>
      <c r="C44" s="27"/>
      <c r="D44" s="18">
        <f t="shared" si="6"/>
        <v>41.666666666666664</v>
      </c>
      <c r="E44" s="2">
        <f t="shared" si="7"/>
        <v>75000000</v>
      </c>
      <c r="F44" s="4">
        <f t="shared" si="10"/>
        <v>1575000000</v>
      </c>
      <c r="G44" s="4">
        <f t="shared" si="8"/>
        <v>13125000</v>
      </c>
    </row>
    <row r="45" spans="1:7" ht="15" customHeight="1" x14ac:dyDescent="0.25">
      <c r="A45" s="30"/>
      <c r="B45" s="5">
        <v>4</v>
      </c>
      <c r="C45" s="27"/>
      <c r="D45" s="18">
        <f t="shared" si="6"/>
        <v>41.666666666666664</v>
      </c>
      <c r="E45" s="2">
        <f t="shared" si="7"/>
        <v>75000000</v>
      </c>
      <c r="F45" s="4">
        <f t="shared" si="10"/>
        <v>1575000000</v>
      </c>
      <c r="G45" s="4">
        <f t="shared" si="8"/>
        <v>13125000</v>
      </c>
    </row>
    <row r="46" spans="1:7" ht="15" customHeight="1" x14ac:dyDescent="0.25">
      <c r="A46" s="30"/>
      <c r="B46" s="5">
        <v>5</v>
      </c>
      <c r="C46" s="27"/>
      <c r="D46" s="18">
        <f t="shared" si="6"/>
        <v>41.666666666666664</v>
      </c>
      <c r="E46" s="2">
        <f t="shared" si="7"/>
        <v>75000000</v>
      </c>
      <c r="F46" s="4">
        <f t="shared" si="10"/>
        <v>1575000000</v>
      </c>
      <c r="G46" s="4">
        <f t="shared" si="8"/>
        <v>13125000</v>
      </c>
    </row>
    <row r="47" spans="1:7" ht="15" customHeight="1" x14ac:dyDescent="0.25">
      <c r="A47" s="30"/>
      <c r="B47" s="5">
        <v>6</v>
      </c>
      <c r="C47" s="27"/>
      <c r="D47" s="18">
        <f t="shared" si="6"/>
        <v>41.666666666666664</v>
      </c>
      <c r="E47" s="2">
        <f t="shared" si="7"/>
        <v>75000000</v>
      </c>
      <c r="F47" s="4">
        <f t="shared" si="10"/>
        <v>1575000000</v>
      </c>
      <c r="G47" s="4">
        <f t="shared" si="8"/>
        <v>13125000</v>
      </c>
    </row>
    <row r="48" spans="1:7" ht="15" customHeight="1" x14ac:dyDescent="0.25">
      <c r="A48" s="30"/>
      <c r="B48" s="5">
        <v>7</v>
      </c>
      <c r="C48" s="27"/>
      <c r="D48" s="18">
        <f t="shared" si="6"/>
        <v>41.666666666666664</v>
      </c>
      <c r="E48" s="2">
        <f t="shared" si="7"/>
        <v>75000000</v>
      </c>
      <c r="F48" s="4">
        <f t="shared" si="10"/>
        <v>1575000000</v>
      </c>
      <c r="G48" s="4">
        <f t="shared" si="8"/>
        <v>13125000</v>
      </c>
    </row>
    <row r="49" spans="1:7" ht="15" customHeight="1" x14ac:dyDescent="0.25">
      <c r="A49" s="30"/>
      <c r="B49" s="5">
        <v>8</v>
      </c>
      <c r="C49" s="27"/>
      <c r="D49" s="18">
        <f t="shared" si="6"/>
        <v>41.666666666666664</v>
      </c>
      <c r="E49" s="2">
        <f t="shared" si="7"/>
        <v>75000000</v>
      </c>
      <c r="F49" s="4">
        <f>F48+E49-E43/6*6</f>
        <v>1575000000</v>
      </c>
      <c r="G49" s="4">
        <f t="shared" si="8"/>
        <v>13125000</v>
      </c>
    </row>
    <row r="50" spans="1:7" ht="15" customHeight="1" x14ac:dyDescent="0.25">
      <c r="A50" s="30"/>
      <c r="B50" s="5">
        <v>9</v>
      </c>
      <c r="C50" s="27"/>
      <c r="D50" s="18">
        <f t="shared" si="6"/>
        <v>41.666666666666664</v>
      </c>
      <c r="E50" s="2">
        <f t="shared" si="7"/>
        <v>75000000</v>
      </c>
      <c r="F50" s="4">
        <f t="shared" si="10"/>
        <v>1575000000</v>
      </c>
      <c r="G50" s="4">
        <f t="shared" si="8"/>
        <v>13125000</v>
      </c>
    </row>
    <row r="51" spans="1:7" ht="15" customHeight="1" x14ac:dyDescent="0.25">
      <c r="A51" s="30"/>
      <c r="B51" s="5">
        <v>10</v>
      </c>
      <c r="C51" s="27"/>
      <c r="D51" s="18">
        <f t="shared" si="6"/>
        <v>41.666666666666664</v>
      </c>
      <c r="E51" s="2">
        <f t="shared" si="7"/>
        <v>75000000</v>
      </c>
      <c r="F51" s="4">
        <f t="shared" si="10"/>
        <v>1575000000</v>
      </c>
      <c r="G51" s="4">
        <f t="shared" si="8"/>
        <v>13125000</v>
      </c>
    </row>
    <row r="52" spans="1:7" ht="15" customHeight="1" x14ac:dyDescent="0.25">
      <c r="A52" s="30"/>
      <c r="B52" s="5">
        <v>11</v>
      </c>
      <c r="C52" s="27"/>
      <c r="D52" s="18">
        <f t="shared" si="6"/>
        <v>41.666666666666664</v>
      </c>
      <c r="E52" s="2">
        <f t="shared" si="7"/>
        <v>75000000</v>
      </c>
      <c r="F52" s="4">
        <f t="shared" si="10"/>
        <v>1575000000</v>
      </c>
      <c r="G52" s="4">
        <f t="shared" si="8"/>
        <v>13125000</v>
      </c>
    </row>
    <row r="53" spans="1:7" ht="15" customHeight="1" x14ac:dyDescent="0.25">
      <c r="A53" s="31"/>
      <c r="B53" s="5">
        <v>12</v>
      </c>
      <c r="C53" s="28"/>
      <c r="D53" s="18">
        <f t="shared" si="6"/>
        <v>41.666666666666664</v>
      </c>
      <c r="E53" s="2">
        <f t="shared" si="7"/>
        <v>75000000</v>
      </c>
      <c r="F53" s="4">
        <f t="shared" si="10"/>
        <v>1575000000</v>
      </c>
      <c r="G53" s="4">
        <f t="shared" si="8"/>
        <v>13125000</v>
      </c>
    </row>
    <row r="54" spans="1:7" ht="15" customHeight="1" x14ac:dyDescent="0.25">
      <c r="A54" s="24">
        <v>5</v>
      </c>
      <c r="B54" s="5">
        <v>1</v>
      </c>
      <c r="C54" s="21">
        <f>SUM(G54:G65)</f>
        <v>157500000</v>
      </c>
      <c r="D54" s="18">
        <f t="shared" si="6"/>
        <v>41.666666666666664</v>
      </c>
      <c r="E54" s="2">
        <f>D54*1800000</f>
        <v>75000000</v>
      </c>
      <c r="F54" s="4">
        <f t="shared" si="10"/>
        <v>1575000000</v>
      </c>
      <c r="G54" s="4">
        <f t="shared" si="8"/>
        <v>13125000</v>
      </c>
    </row>
    <row r="55" spans="1:7" ht="15" customHeight="1" x14ac:dyDescent="0.25">
      <c r="A55" s="24"/>
      <c r="B55" s="5">
        <v>2</v>
      </c>
      <c r="C55" s="21"/>
      <c r="D55" s="18">
        <f t="shared" si="6"/>
        <v>41.666666666666664</v>
      </c>
      <c r="E55" s="2">
        <f t="shared" si="7"/>
        <v>75000000</v>
      </c>
      <c r="F55" s="4">
        <f>F54+E55-E49/6*6</f>
        <v>1575000000</v>
      </c>
      <c r="G55" s="4">
        <f t="shared" si="8"/>
        <v>13125000</v>
      </c>
    </row>
    <row r="56" spans="1:7" ht="15" customHeight="1" x14ac:dyDescent="0.25">
      <c r="A56" s="24"/>
      <c r="B56" s="5">
        <v>3</v>
      </c>
      <c r="C56" s="21"/>
      <c r="D56" s="18">
        <f t="shared" si="6"/>
        <v>41.666666666666664</v>
      </c>
      <c r="E56" s="2">
        <f t="shared" si="7"/>
        <v>75000000</v>
      </c>
      <c r="F56" s="4">
        <f t="shared" si="10"/>
        <v>1575000000</v>
      </c>
      <c r="G56" s="4">
        <f t="shared" si="8"/>
        <v>13125000</v>
      </c>
    </row>
    <row r="57" spans="1:7" ht="15" customHeight="1" x14ac:dyDescent="0.25">
      <c r="A57" s="24"/>
      <c r="B57" s="5">
        <v>4</v>
      </c>
      <c r="C57" s="21"/>
      <c r="D57" s="18">
        <f t="shared" si="6"/>
        <v>41.666666666666664</v>
      </c>
      <c r="E57" s="2">
        <f t="shared" si="7"/>
        <v>75000000</v>
      </c>
      <c r="F57" s="4">
        <f t="shared" si="10"/>
        <v>1575000000</v>
      </c>
      <c r="G57" s="4">
        <f t="shared" si="8"/>
        <v>13125000</v>
      </c>
    </row>
    <row r="58" spans="1:7" ht="15" customHeight="1" x14ac:dyDescent="0.25">
      <c r="A58" s="24"/>
      <c r="B58" s="5">
        <v>5</v>
      </c>
      <c r="C58" s="21"/>
      <c r="D58" s="18">
        <f t="shared" si="6"/>
        <v>41.666666666666664</v>
      </c>
      <c r="E58" s="2">
        <f t="shared" si="7"/>
        <v>75000000</v>
      </c>
      <c r="F58" s="4">
        <f t="shared" si="10"/>
        <v>1575000000</v>
      </c>
      <c r="G58" s="4">
        <f t="shared" si="8"/>
        <v>13125000</v>
      </c>
    </row>
    <row r="59" spans="1:7" ht="15" customHeight="1" x14ac:dyDescent="0.25">
      <c r="A59" s="24"/>
      <c r="B59" s="5">
        <v>6</v>
      </c>
      <c r="C59" s="21"/>
      <c r="D59" s="18">
        <f t="shared" si="6"/>
        <v>41.666666666666664</v>
      </c>
      <c r="E59" s="2">
        <f t="shared" si="7"/>
        <v>75000000</v>
      </c>
      <c r="F59" s="4">
        <f t="shared" si="10"/>
        <v>1575000000</v>
      </c>
      <c r="G59" s="4">
        <f t="shared" si="8"/>
        <v>13125000</v>
      </c>
    </row>
    <row r="60" spans="1:7" ht="15" customHeight="1" x14ac:dyDescent="0.25">
      <c r="A60" s="24"/>
      <c r="B60" s="5">
        <v>7</v>
      </c>
      <c r="C60" s="21"/>
      <c r="D60" s="18">
        <f t="shared" si="6"/>
        <v>41.666666666666664</v>
      </c>
      <c r="E60" s="2">
        <f t="shared" si="7"/>
        <v>75000000</v>
      </c>
      <c r="F60" s="4">
        <f t="shared" si="10"/>
        <v>1575000000</v>
      </c>
      <c r="G60" s="4">
        <f t="shared" si="8"/>
        <v>13125000</v>
      </c>
    </row>
    <row r="61" spans="1:7" ht="15" customHeight="1" x14ac:dyDescent="0.25">
      <c r="A61" s="24"/>
      <c r="B61" s="5">
        <v>8</v>
      </c>
      <c r="C61" s="21"/>
      <c r="D61" s="18">
        <f t="shared" si="6"/>
        <v>41.666666666666664</v>
      </c>
      <c r="E61" s="2">
        <f t="shared" si="7"/>
        <v>75000000</v>
      </c>
      <c r="F61" s="4">
        <f>F60+E61-E55/6*6</f>
        <v>1575000000</v>
      </c>
      <c r="G61" s="4">
        <f t="shared" si="8"/>
        <v>13125000</v>
      </c>
    </row>
    <row r="62" spans="1:7" ht="15" customHeight="1" x14ac:dyDescent="0.25">
      <c r="A62" s="24"/>
      <c r="B62" s="5">
        <v>9</v>
      </c>
      <c r="C62" s="21"/>
      <c r="D62" s="18">
        <f t="shared" si="6"/>
        <v>41.666666666666664</v>
      </c>
      <c r="E62" s="2">
        <f t="shared" si="7"/>
        <v>75000000</v>
      </c>
      <c r="F62" s="4">
        <f t="shared" si="10"/>
        <v>1575000000</v>
      </c>
      <c r="G62" s="4">
        <f t="shared" si="8"/>
        <v>13125000</v>
      </c>
    </row>
    <row r="63" spans="1:7" ht="15" customHeight="1" x14ac:dyDescent="0.25">
      <c r="A63" s="24"/>
      <c r="B63" s="5">
        <v>10</v>
      </c>
      <c r="C63" s="21"/>
      <c r="D63" s="18">
        <f t="shared" si="6"/>
        <v>41.666666666666664</v>
      </c>
      <c r="E63" s="2">
        <f t="shared" si="7"/>
        <v>75000000</v>
      </c>
      <c r="F63" s="4">
        <f t="shared" si="10"/>
        <v>1575000000</v>
      </c>
      <c r="G63" s="4">
        <f t="shared" si="8"/>
        <v>13125000</v>
      </c>
    </row>
    <row r="64" spans="1:7" ht="15" customHeight="1" x14ac:dyDescent="0.25">
      <c r="A64" s="24"/>
      <c r="B64" s="5">
        <v>11</v>
      </c>
      <c r="C64" s="21"/>
      <c r="D64" s="18">
        <f t="shared" si="6"/>
        <v>41.666666666666664</v>
      </c>
      <c r="E64" s="2">
        <f t="shared" si="7"/>
        <v>75000000</v>
      </c>
      <c r="F64" s="4">
        <f t="shared" si="10"/>
        <v>1575000000</v>
      </c>
      <c r="G64" s="4">
        <f t="shared" si="8"/>
        <v>13125000</v>
      </c>
    </row>
    <row r="65" spans="1:7" ht="15" customHeight="1" x14ac:dyDescent="0.25">
      <c r="A65" s="24"/>
      <c r="B65" s="5">
        <v>12</v>
      </c>
      <c r="C65" s="21"/>
      <c r="D65" s="18">
        <f t="shared" si="6"/>
        <v>41.666666666666664</v>
      </c>
      <c r="E65" s="2">
        <f t="shared" si="7"/>
        <v>75000000</v>
      </c>
      <c r="F65" s="4">
        <f t="shared" ref="F65:F73" si="11">F64+E65-$E$59/6*6</f>
        <v>1575000000</v>
      </c>
      <c r="G65" s="4">
        <f t="shared" si="8"/>
        <v>13125000</v>
      </c>
    </row>
    <row r="66" spans="1:7" ht="15" customHeight="1" x14ac:dyDescent="0.25">
      <c r="A66" s="7"/>
      <c r="B66" s="8"/>
      <c r="C66" s="9"/>
      <c r="D66" s="10"/>
      <c r="E66" s="11"/>
      <c r="F66" s="12"/>
      <c r="G66" s="12"/>
    </row>
    <row r="67" spans="1:7" ht="15" customHeight="1" x14ac:dyDescent="0.25">
      <c r="A67" s="7"/>
      <c r="B67" s="8"/>
      <c r="C67" s="9"/>
      <c r="D67" s="10"/>
      <c r="E67" s="11"/>
      <c r="F67" s="12"/>
      <c r="G67" s="12"/>
    </row>
    <row r="68" spans="1:7" ht="15" customHeight="1" x14ac:dyDescent="0.25">
      <c r="A68" s="24">
        <v>6</v>
      </c>
      <c r="B68" s="5">
        <v>1</v>
      </c>
      <c r="C68" s="21">
        <f>SUM(G68:G79)</f>
        <v>117812500</v>
      </c>
      <c r="D68" s="1"/>
      <c r="E68" s="1"/>
      <c r="F68" s="4">
        <f>F65+E68-$E$59/6*6</f>
        <v>1500000000</v>
      </c>
      <c r="G68" s="4">
        <f>F65*0.1/12</f>
        <v>13125000</v>
      </c>
    </row>
    <row r="69" spans="1:7" ht="15" customHeight="1" x14ac:dyDescent="0.25">
      <c r="A69" s="24"/>
      <c r="B69" s="5">
        <v>2</v>
      </c>
      <c r="C69" s="21"/>
      <c r="D69" s="1"/>
      <c r="E69" s="1"/>
      <c r="F69" s="4">
        <f t="shared" si="11"/>
        <v>1425000000</v>
      </c>
      <c r="G69" s="4">
        <f>F68*0.1/12</f>
        <v>12500000</v>
      </c>
    </row>
    <row r="70" spans="1:7" ht="15" customHeight="1" x14ac:dyDescent="0.25">
      <c r="A70" s="24"/>
      <c r="B70" s="5">
        <v>3</v>
      </c>
      <c r="C70" s="21"/>
      <c r="D70" s="1"/>
      <c r="E70" s="1"/>
      <c r="F70" s="4">
        <f t="shared" si="11"/>
        <v>1350000000</v>
      </c>
      <c r="G70" s="4">
        <f t="shared" ref="G70:G103" si="12">F69*0.1/12</f>
        <v>11875000</v>
      </c>
    </row>
    <row r="71" spans="1:7" ht="15" customHeight="1" x14ac:dyDescent="0.25">
      <c r="A71" s="24"/>
      <c r="B71" s="5">
        <v>4</v>
      </c>
      <c r="C71" s="21"/>
      <c r="D71" s="1"/>
      <c r="E71" s="1"/>
      <c r="F71" s="4">
        <f t="shared" si="11"/>
        <v>1275000000</v>
      </c>
      <c r="G71" s="4">
        <f t="shared" si="12"/>
        <v>11250000</v>
      </c>
    </row>
    <row r="72" spans="1:7" ht="15" customHeight="1" x14ac:dyDescent="0.25">
      <c r="A72" s="24"/>
      <c r="B72" s="5">
        <v>5</v>
      </c>
      <c r="C72" s="21"/>
      <c r="D72" s="1"/>
      <c r="E72" s="1"/>
      <c r="F72" s="4">
        <f t="shared" si="11"/>
        <v>1200000000</v>
      </c>
      <c r="G72" s="4">
        <f t="shared" si="12"/>
        <v>10625000</v>
      </c>
    </row>
    <row r="73" spans="1:7" ht="15" customHeight="1" x14ac:dyDescent="0.25">
      <c r="A73" s="24"/>
      <c r="B73" s="5">
        <v>6</v>
      </c>
      <c r="C73" s="21"/>
      <c r="D73" s="1"/>
      <c r="E73" s="1"/>
      <c r="F73" s="4">
        <f t="shared" si="11"/>
        <v>1125000000</v>
      </c>
      <c r="G73" s="4">
        <f t="shared" si="12"/>
        <v>10000000</v>
      </c>
    </row>
    <row r="74" spans="1:7" ht="15" customHeight="1" x14ac:dyDescent="0.25">
      <c r="A74" s="24"/>
      <c r="B74" s="5">
        <v>7</v>
      </c>
      <c r="C74" s="21"/>
      <c r="D74" s="1"/>
      <c r="E74" s="1"/>
      <c r="F74" s="4">
        <f t="shared" ref="F74:F79" si="13">F73+E74-$E$59/6*5</f>
        <v>1062500000</v>
      </c>
      <c r="G74" s="4">
        <f t="shared" si="12"/>
        <v>9375000</v>
      </c>
    </row>
    <row r="75" spans="1:7" ht="15" customHeight="1" x14ac:dyDescent="0.25">
      <c r="A75" s="24"/>
      <c r="B75" s="5">
        <v>8</v>
      </c>
      <c r="C75" s="21"/>
      <c r="D75" s="1"/>
      <c r="E75" s="1"/>
      <c r="F75" s="4">
        <f t="shared" si="13"/>
        <v>1000000000</v>
      </c>
      <c r="G75" s="4">
        <f t="shared" si="12"/>
        <v>8854166.666666666</v>
      </c>
    </row>
    <row r="76" spans="1:7" ht="15" customHeight="1" x14ac:dyDescent="0.25">
      <c r="A76" s="24"/>
      <c r="B76" s="5">
        <v>9</v>
      </c>
      <c r="C76" s="21"/>
      <c r="D76" s="1"/>
      <c r="E76" s="1"/>
      <c r="F76" s="4">
        <f t="shared" si="13"/>
        <v>937500000</v>
      </c>
      <c r="G76" s="4">
        <f t="shared" si="12"/>
        <v>8333333.333333333</v>
      </c>
    </row>
    <row r="77" spans="1:7" ht="15" customHeight="1" x14ac:dyDescent="0.25">
      <c r="A77" s="24"/>
      <c r="B77" s="5">
        <v>10</v>
      </c>
      <c r="C77" s="21"/>
      <c r="D77" s="1"/>
      <c r="E77" s="1"/>
      <c r="F77" s="4">
        <f t="shared" si="13"/>
        <v>875000000</v>
      </c>
      <c r="G77" s="4">
        <f t="shared" si="12"/>
        <v>7812500</v>
      </c>
    </row>
    <row r="78" spans="1:7" ht="15" customHeight="1" x14ac:dyDescent="0.25">
      <c r="A78" s="24"/>
      <c r="B78" s="5">
        <v>11</v>
      </c>
      <c r="C78" s="21"/>
      <c r="D78" s="1"/>
      <c r="E78" s="1"/>
      <c r="F78" s="4">
        <f t="shared" si="13"/>
        <v>812500000</v>
      </c>
      <c r="G78" s="4">
        <f t="shared" si="12"/>
        <v>7291666.666666667</v>
      </c>
    </row>
    <row r="79" spans="1:7" ht="15" customHeight="1" x14ac:dyDescent="0.25">
      <c r="A79" s="24"/>
      <c r="B79" s="5">
        <v>12</v>
      </c>
      <c r="C79" s="21"/>
      <c r="D79" s="1"/>
      <c r="E79" s="1"/>
      <c r="F79" s="4">
        <f t="shared" si="13"/>
        <v>750000000</v>
      </c>
      <c r="G79" s="4">
        <f t="shared" si="12"/>
        <v>6770833.333333333</v>
      </c>
    </row>
    <row r="80" spans="1:7" ht="15" customHeight="1" x14ac:dyDescent="0.25">
      <c r="A80" s="29">
        <v>7</v>
      </c>
      <c r="B80" s="5">
        <v>1</v>
      </c>
      <c r="C80" s="26">
        <f>SUM(G80:G91)</f>
        <v>49062500</v>
      </c>
      <c r="D80" s="1"/>
      <c r="E80" s="1"/>
      <c r="F80" s="4">
        <f t="shared" ref="F80:F85" si="14">F79+E80-$E$59/6*4</f>
        <v>700000000</v>
      </c>
      <c r="G80" s="4">
        <f t="shared" si="12"/>
        <v>6250000</v>
      </c>
    </row>
    <row r="81" spans="1:7" ht="15" customHeight="1" x14ac:dyDescent="0.25">
      <c r="A81" s="30"/>
      <c r="B81" s="5">
        <v>2</v>
      </c>
      <c r="C81" s="27"/>
      <c r="D81" s="1"/>
      <c r="E81" s="1"/>
      <c r="F81" s="4">
        <f t="shared" si="14"/>
        <v>650000000</v>
      </c>
      <c r="G81" s="4">
        <f t="shared" si="12"/>
        <v>5833333.333333333</v>
      </c>
    </row>
    <row r="82" spans="1:7" ht="15" customHeight="1" x14ac:dyDescent="0.25">
      <c r="A82" s="30"/>
      <c r="B82" s="5">
        <v>3</v>
      </c>
      <c r="C82" s="27"/>
      <c r="D82" s="1"/>
      <c r="E82" s="1"/>
      <c r="F82" s="4">
        <f t="shared" si="14"/>
        <v>600000000</v>
      </c>
      <c r="G82" s="4">
        <f t="shared" si="12"/>
        <v>5416666.666666667</v>
      </c>
    </row>
    <row r="83" spans="1:7" ht="15" customHeight="1" x14ac:dyDescent="0.25">
      <c r="A83" s="30"/>
      <c r="B83" s="5">
        <v>4</v>
      </c>
      <c r="C83" s="27"/>
      <c r="D83" s="1"/>
      <c r="E83" s="1"/>
      <c r="F83" s="4">
        <f t="shared" si="14"/>
        <v>550000000</v>
      </c>
      <c r="G83" s="4">
        <f t="shared" si="12"/>
        <v>5000000</v>
      </c>
    </row>
    <row r="84" spans="1:7" ht="15" customHeight="1" x14ac:dyDescent="0.25">
      <c r="A84" s="30"/>
      <c r="B84" s="5">
        <v>5</v>
      </c>
      <c r="C84" s="27"/>
      <c r="D84" s="1"/>
      <c r="E84" s="1"/>
      <c r="F84" s="4">
        <f t="shared" si="14"/>
        <v>500000000</v>
      </c>
      <c r="G84" s="4">
        <f t="shared" si="12"/>
        <v>4583333.333333333</v>
      </c>
    </row>
    <row r="85" spans="1:7" ht="15" customHeight="1" x14ac:dyDescent="0.25">
      <c r="A85" s="30"/>
      <c r="B85" s="5">
        <v>6</v>
      </c>
      <c r="C85" s="27"/>
      <c r="D85" s="1"/>
      <c r="E85" s="1"/>
      <c r="F85" s="4">
        <f t="shared" si="14"/>
        <v>450000000</v>
      </c>
      <c r="G85" s="4">
        <f t="shared" si="12"/>
        <v>4166666.6666666665</v>
      </c>
    </row>
    <row r="86" spans="1:7" ht="15" customHeight="1" x14ac:dyDescent="0.25">
      <c r="A86" s="30"/>
      <c r="B86" s="5">
        <v>7</v>
      </c>
      <c r="C86" s="27"/>
      <c r="D86" s="1"/>
      <c r="E86" s="1"/>
      <c r="F86" s="4">
        <f t="shared" ref="F86:F91" si="15">F85+E86-$E$59/6*3</f>
        <v>412500000</v>
      </c>
      <c r="G86" s="4">
        <f t="shared" si="12"/>
        <v>3750000</v>
      </c>
    </row>
    <row r="87" spans="1:7" ht="15" customHeight="1" x14ac:dyDescent="0.25">
      <c r="A87" s="30"/>
      <c r="B87" s="5">
        <v>8</v>
      </c>
      <c r="C87" s="27"/>
      <c r="D87" s="1"/>
      <c r="E87" s="1"/>
      <c r="F87" s="4">
        <f t="shared" si="15"/>
        <v>375000000</v>
      </c>
      <c r="G87" s="4">
        <f t="shared" si="12"/>
        <v>3437500</v>
      </c>
    </row>
    <row r="88" spans="1:7" ht="15" customHeight="1" x14ac:dyDescent="0.25">
      <c r="A88" s="30"/>
      <c r="B88" s="5">
        <v>9</v>
      </c>
      <c r="C88" s="27"/>
      <c r="D88" s="1"/>
      <c r="E88" s="1"/>
      <c r="F88" s="4">
        <f t="shared" si="15"/>
        <v>337500000</v>
      </c>
      <c r="G88" s="4">
        <f t="shared" si="12"/>
        <v>3125000</v>
      </c>
    </row>
    <row r="89" spans="1:7" ht="15" customHeight="1" x14ac:dyDescent="0.25">
      <c r="A89" s="30"/>
      <c r="B89" s="5">
        <v>10</v>
      </c>
      <c r="C89" s="27"/>
      <c r="D89" s="1"/>
      <c r="E89" s="1"/>
      <c r="F89" s="4">
        <f t="shared" si="15"/>
        <v>300000000</v>
      </c>
      <c r="G89" s="4">
        <f t="shared" si="12"/>
        <v>2812500</v>
      </c>
    </row>
    <row r="90" spans="1:7" ht="15" customHeight="1" x14ac:dyDescent="0.25">
      <c r="A90" s="30"/>
      <c r="B90" s="5">
        <v>11</v>
      </c>
      <c r="C90" s="27"/>
      <c r="D90" s="1"/>
      <c r="E90" s="1"/>
      <c r="F90" s="4">
        <f t="shared" si="15"/>
        <v>262500000</v>
      </c>
      <c r="G90" s="4">
        <f t="shared" si="12"/>
        <v>2500000</v>
      </c>
    </row>
    <row r="91" spans="1:7" ht="15" customHeight="1" x14ac:dyDescent="0.25">
      <c r="A91" s="31"/>
      <c r="B91" s="5">
        <v>12</v>
      </c>
      <c r="C91" s="28"/>
      <c r="D91" s="1"/>
      <c r="E91" s="1"/>
      <c r="F91" s="4">
        <f t="shared" si="15"/>
        <v>225000000</v>
      </c>
      <c r="G91" s="4">
        <f t="shared" si="12"/>
        <v>2187500</v>
      </c>
    </row>
    <row r="92" spans="1:7" ht="15" customHeight="1" x14ac:dyDescent="0.25">
      <c r="A92" s="29">
        <v>8</v>
      </c>
      <c r="B92" s="5">
        <v>1</v>
      </c>
      <c r="C92" s="26">
        <f>SUM(G92:G103)</f>
        <v>10312500</v>
      </c>
      <c r="D92" s="1"/>
      <c r="E92" s="1"/>
      <c r="F92" s="4">
        <f t="shared" ref="F92:F97" si="16">F91+E92-$E$59/6*2</f>
        <v>200000000</v>
      </c>
      <c r="G92" s="4">
        <f t="shared" si="12"/>
        <v>1875000</v>
      </c>
    </row>
    <row r="93" spans="1:7" ht="15" customHeight="1" x14ac:dyDescent="0.25">
      <c r="A93" s="30"/>
      <c r="B93" s="5">
        <v>2</v>
      </c>
      <c r="C93" s="27"/>
      <c r="D93" s="1"/>
      <c r="E93" s="1"/>
      <c r="F93" s="4">
        <f t="shared" si="16"/>
        <v>175000000</v>
      </c>
      <c r="G93" s="4">
        <f t="shared" si="12"/>
        <v>1666666.6666666667</v>
      </c>
    </row>
    <row r="94" spans="1:7" ht="15" customHeight="1" x14ac:dyDescent="0.25">
      <c r="A94" s="30"/>
      <c r="B94" s="5">
        <v>3</v>
      </c>
      <c r="C94" s="27"/>
      <c r="D94" s="1"/>
      <c r="E94" s="1"/>
      <c r="F94" s="4">
        <f t="shared" si="16"/>
        <v>150000000</v>
      </c>
      <c r="G94" s="4">
        <f t="shared" si="12"/>
        <v>1458333.3333333333</v>
      </c>
    </row>
    <row r="95" spans="1:7" ht="15" customHeight="1" x14ac:dyDescent="0.25">
      <c r="A95" s="30"/>
      <c r="B95" s="5">
        <v>4</v>
      </c>
      <c r="C95" s="27"/>
      <c r="D95" s="1"/>
      <c r="E95" s="1"/>
      <c r="F95" s="4">
        <f t="shared" si="16"/>
        <v>125000000</v>
      </c>
      <c r="G95" s="4">
        <f t="shared" si="12"/>
        <v>1250000</v>
      </c>
    </row>
    <row r="96" spans="1:7" ht="15" customHeight="1" x14ac:dyDescent="0.25">
      <c r="A96" s="30"/>
      <c r="B96" s="5">
        <v>5</v>
      </c>
      <c r="C96" s="27"/>
      <c r="D96" s="1"/>
      <c r="E96" s="1"/>
      <c r="F96" s="4">
        <f t="shared" si="16"/>
        <v>100000000</v>
      </c>
      <c r="G96" s="4">
        <f>F95*0.1/12</f>
        <v>1041666.6666666666</v>
      </c>
    </row>
    <row r="97" spans="1:7" ht="15" customHeight="1" x14ac:dyDescent="0.25">
      <c r="A97" s="30"/>
      <c r="B97" s="5">
        <v>6</v>
      </c>
      <c r="C97" s="27"/>
      <c r="D97" s="1"/>
      <c r="E97" s="1"/>
      <c r="F97" s="4">
        <f t="shared" si="16"/>
        <v>75000000</v>
      </c>
      <c r="G97" s="4">
        <f t="shared" si="12"/>
        <v>833333.33333333337</v>
      </c>
    </row>
    <row r="98" spans="1:7" ht="15" customHeight="1" x14ac:dyDescent="0.25">
      <c r="A98" s="30"/>
      <c r="B98" s="5">
        <v>7</v>
      </c>
      <c r="C98" s="27"/>
      <c r="D98" s="1"/>
      <c r="E98" s="1"/>
      <c r="F98" s="4">
        <f t="shared" ref="F98:F103" si="17">F97+E98-$E$59/6*1</f>
        <v>62500000</v>
      </c>
      <c r="G98" s="4">
        <f t="shared" si="12"/>
        <v>625000</v>
      </c>
    </row>
    <row r="99" spans="1:7" ht="15" customHeight="1" x14ac:dyDescent="0.25">
      <c r="A99" s="30"/>
      <c r="B99" s="5">
        <v>8</v>
      </c>
      <c r="C99" s="27"/>
      <c r="D99" s="1"/>
      <c r="E99" s="1"/>
      <c r="F99" s="4">
        <f t="shared" si="17"/>
        <v>50000000</v>
      </c>
      <c r="G99" s="4">
        <f t="shared" si="12"/>
        <v>520833.33333333331</v>
      </c>
    </row>
    <row r="100" spans="1:7" ht="15" customHeight="1" x14ac:dyDescent="0.25">
      <c r="A100" s="30"/>
      <c r="B100" s="5">
        <v>9</v>
      </c>
      <c r="C100" s="27"/>
      <c r="D100" s="1"/>
      <c r="E100" s="1"/>
      <c r="F100" s="4">
        <f t="shared" si="17"/>
        <v>37500000</v>
      </c>
      <c r="G100" s="4">
        <f t="shared" si="12"/>
        <v>416666.66666666669</v>
      </c>
    </row>
    <row r="101" spans="1:7" ht="15" customHeight="1" x14ac:dyDescent="0.25">
      <c r="A101" s="30"/>
      <c r="B101" s="5">
        <v>10</v>
      </c>
      <c r="C101" s="27"/>
      <c r="D101" s="1"/>
      <c r="E101" s="1"/>
      <c r="F101" s="4">
        <f t="shared" si="17"/>
        <v>25000000</v>
      </c>
      <c r="G101" s="4">
        <f t="shared" si="12"/>
        <v>312500</v>
      </c>
    </row>
    <row r="102" spans="1:7" ht="15" customHeight="1" x14ac:dyDescent="0.25">
      <c r="A102" s="30"/>
      <c r="B102" s="5">
        <v>11</v>
      </c>
      <c r="C102" s="27"/>
      <c r="D102" s="1"/>
      <c r="E102" s="1"/>
      <c r="F102" s="4">
        <f t="shared" si="17"/>
        <v>12500000</v>
      </c>
      <c r="G102" s="4">
        <f t="shared" si="12"/>
        <v>208333.33333333334</v>
      </c>
    </row>
    <row r="103" spans="1:7" ht="15" customHeight="1" x14ac:dyDescent="0.25">
      <c r="A103" s="31"/>
      <c r="B103" s="5">
        <v>12</v>
      </c>
      <c r="C103" s="28"/>
      <c r="D103" s="1"/>
      <c r="E103" s="1"/>
      <c r="F103" s="4">
        <f t="shared" si="17"/>
        <v>0</v>
      </c>
      <c r="G103" s="4">
        <f t="shared" si="12"/>
        <v>104166.66666666667</v>
      </c>
    </row>
    <row r="105" spans="1:7" x14ac:dyDescent="0.25">
      <c r="C105" s="19"/>
    </row>
    <row r="107" spans="1:7" x14ac:dyDescent="0.25">
      <c r="C107" s="19"/>
    </row>
  </sheetData>
  <mergeCells count="19">
    <mergeCell ref="A54:A65"/>
    <mergeCell ref="C54:C65"/>
    <mergeCell ref="A1:G1"/>
    <mergeCell ref="A2:G2"/>
    <mergeCell ref="A4:A15"/>
    <mergeCell ref="C4:C15"/>
    <mergeCell ref="A16:A27"/>
    <mergeCell ref="C16:C27"/>
    <mergeCell ref="A29:G29"/>
    <mergeCell ref="A30:A41"/>
    <mergeCell ref="C30:C41"/>
    <mergeCell ref="A42:A53"/>
    <mergeCell ref="C42:C53"/>
    <mergeCell ref="A68:A79"/>
    <mergeCell ref="C68:C79"/>
    <mergeCell ref="A80:A91"/>
    <mergeCell ref="C80:C91"/>
    <mergeCell ref="A92:A103"/>
    <mergeCell ref="C92:C103"/>
  </mergeCells>
  <pageMargins left="0.45" right="0.45" top="0.5" bottom="0.5" header="0.3" footer="0.3"/>
  <pageSetup paperSize="9" scale="9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Աղյուսակ 5</vt:lpstr>
      <vt:lpstr>Աղյուսակ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2018-04-11T08:17:38Z</dcterms:modified>
</cp:coreProperties>
</file>